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opy\Desktop\"/>
    </mc:Choice>
  </mc:AlternateContent>
  <xr:revisionPtr revIDLastSave="0" documentId="13_ncr:1_{65AE2A80-4806-4957-AF78-F8767DFCDBAC}" xr6:coauthVersionLast="47" xr6:coauthVersionMax="47" xr10:uidLastSave="{00000000-0000-0000-0000-000000000000}"/>
  <bookViews>
    <workbookView xWindow="-120" yWindow="-120" windowWidth="29040" windowHeight="15840" tabRatio="804" activeTab="1" xr2:uid="{00000000-000D-0000-FFFF-FFFF00000000}"/>
  </bookViews>
  <sheets>
    <sheet name="예산총칙" sheetId="3" r:id="rId1"/>
    <sheet name="주간세입세출총괄" sheetId="4" r:id="rId2"/>
    <sheet name="주간세입내역" sheetId="12" r:id="rId3"/>
    <sheet name="주간세출내역" sheetId="6" r:id="rId4"/>
    <sheet name="임직원보수일람표" sheetId="24" r:id="rId5"/>
    <sheet name="임직원보수일람표(장기요양기관서식)" sheetId="30" r:id="rId6"/>
    <sheet name="사업계획서" sheetId="33" r:id="rId7"/>
    <sheet name="특별회계" sheetId="31" r:id="rId8"/>
    <sheet name="Sheet1" sheetId="34" r:id="rId9"/>
  </sheets>
  <definedNames>
    <definedName name="_xlnm.Print_Area" localSheetId="4">임직원보수일람표!$A$1:$H$11</definedName>
    <definedName name="_xlnm.Print_Area" localSheetId="5">'임직원보수일람표(장기요양기관서식)'!$A$1:$N$16</definedName>
    <definedName name="_xlnm.Print_Area" localSheetId="2">주간세입내역!$A$1:$Z$53</definedName>
    <definedName name="_xlnm.Print_Area" localSheetId="1">주간세입세출총괄!$A$1:$L$41</definedName>
    <definedName name="_xlnm.Print_Area" localSheetId="3">주간세출내역!$A$1:$AE$143</definedName>
    <definedName name="_xlnm.Print_Titles" localSheetId="6">사업계획서!$1:$2</definedName>
  </definedNames>
  <calcPr calcId="191029"/>
</workbook>
</file>

<file path=xl/calcChain.xml><?xml version="1.0" encoding="utf-8"?>
<calcChain xmlns="http://schemas.openxmlformats.org/spreadsheetml/2006/main">
  <c r="AD85" i="6" l="1"/>
  <c r="N13" i="30"/>
  <c r="N11" i="30"/>
  <c r="N10" i="30"/>
  <c r="N9" i="30"/>
  <c r="N8" i="30"/>
  <c r="N7" i="30"/>
  <c r="N5" i="30"/>
  <c r="N12" i="30" l="1"/>
  <c r="N14" i="30" s="1"/>
  <c r="H14" i="30"/>
  <c r="H12" i="30"/>
  <c r="H13" i="30"/>
  <c r="K12" i="30"/>
  <c r="K14" i="30" s="1"/>
  <c r="AD31" i="6"/>
  <c r="AD32" i="6" l="1"/>
  <c r="AD24" i="6"/>
  <c r="AD18" i="6"/>
  <c r="AD30" i="6"/>
  <c r="AD34" i="6" s="1"/>
  <c r="D17" i="6" s="1"/>
  <c r="F17" i="6" s="1"/>
  <c r="AD22" i="6"/>
  <c r="Y37" i="12" l="1"/>
  <c r="Y36" i="12"/>
  <c r="Y35" i="12"/>
  <c r="Y34" i="12"/>
  <c r="AD134" i="6" l="1"/>
  <c r="AD131" i="6"/>
  <c r="AD130" i="6"/>
  <c r="AD129" i="6"/>
  <c r="AD128" i="6"/>
  <c r="AD121" i="6"/>
  <c r="AD118" i="6"/>
  <c r="AD116" i="6"/>
  <c r="AD115" i="6"/>
  <c r="AD114" i="6"/>
  <c r="AD113" i="6"/>
  <c r="AD112" i="6"/>
  <c r="AD111" i="6"/>
  <c r="AD110" i="6"/>
  <c r="AD109" i="6"/>
  <c r="AD108" i="6"/>
  <c r="AD107" i="6"/>
  <c r="AD106" i="6"/>
  <c r="AD105" i="6"/>
  <c r="AD102" i="6"/>
  <c r="AD103" i="6" s="1"/>
  <c r="AD100" i="6"/>
  <c r="AD101" i="6" s="1"/>
  <c r="AD98" i="6"/>
  <c r="AD97" i="6"/>
  <c r="AD89" i="6"/>
  <c r="AD86" i="6"/>
  <c r="AD82" i="6"/>
  <c r="AD80" i="6"/>
  <c r="AD79" i="6"/>
  <c r="AD78" i="6"/>
  <c r="AD76" i="6"/>
  <c r="AD75" i="6"/>
  <c r="AD74" i="6"/>
  <c r="AD72" i="6"/>
  <c r="AD71" i="6"/>
  <c r="AD70" i="6"/>
  <c r="AD69" i="6"/>
  <c r="AD68" i="6"/>
  <c r="AD67" i="6"/>
  <c r="AD66" i="6"/>
  <c r="AD64" i="6"/>
  <c r="AD61" i="6"/>
  <c r="AD60" i="6"/>
  <c r="AD58" i="6"/>
  <c r="AD57" i="6"/>
  <c r="AD56" i="6"/>
  <c r="AD55" i="6"/>
  <c r="AD54" i="6"/>
  <c r="AD53" i="6"/>
  <c r="AD52" i="6"/>
  <c r="AD51" i="6"/>
  <c r="AD49" i="6"/>
  <c r="AD43" i="6"/>
  <c r="AD42" i="6"/>
  <c r="AD37" i="6"/>
  <c r="AD33" i="6"/>
  <c r="AD29" i="6"/>
  <c r="AD28" i="6"/>
  <c r="AD27" i="6"/>
  <c r="AD26" i="6"/>
  <c r="AD23" i="6"/>
  <c r="AD21" i="6"/>
  <c r="AD20" i="6"/>
  <c r="AD19" i="6"/>
  <c r="AD15" i="6"/>
  <c r="AD14" i="6" s="1"/>
  <c r="AD13" i="6"/>
  <c r="AD12" i="6"/>
  <c r="AD11" i="6"/>
  <c r="AD10" i="6"/>
  <c r="AD9" i="6"/>
  <c r="Y45" i="12"/>
  <c r="Y41" i="12"/>
  <c r="Y40" i="12"/>
  <c r="Y28" i="12"/>
  <c r="Y20" i="12"/>
  <c r="Y19" i="12"/>
  <c r="Y15" i="12"/>
  <c r="Y14" i="12"/>
  <c r="Y13" i="12"/>
  <c r="Y12" i="12"/>
  <c r="Y10" i="12"/>
  <c r="Y9" i="12"/>
  <c r="Y8" i="12"/>
  <c r="AD99" i="6" l="1"/>
  <c r="AD87" i="6"/>
  <c r="AD8" i="6"/>
  <c r="AD16" i="6" s="1"/>
  <c r="Y39" i="12"/>
  <c r="Y21" i="12"/>
  <c r="AD81" i="6"/>
  <c r="AD132" i="6"/>
  <c r="AD65" i="6"/>
  <c r="AD77" i="6"/>
  <c r="AD25" i="6"/>
  <c r="G33" i="12"/>
  <c r="G32" i="12"/>
  <c r="G31" i="12"/>
  <c r="G30" i="12"/>
  <c r="H5" i="30" l="1"/>
  <c r="Y11" i="12"/>
  <c r="D126" i="33" l="1"/>
  <c r="D97" i="6" l="1"/>
  <c r="AD90" i="6" l="1"/>
  <c r="AD123" i="6"/>
  <c r="AD125" i="6"/>
  <c r="AD117" i="6"/>
  <c r="AD119" i="6" s="1"/>
  <c r="D50" i="6" l="1"/>
  <c r="D86" i="6"/>
  <c r="F86" i="6" s="1"/>
  <c r="M12" i="30" l="1"/>
  <c r="L12" i="30"/>
  <c r="F7" i="24" l="1"/>
  <c r="H7" i="24" s="1"/>
  <c r="F8" i="24"/>
  <c r="H8" i="24" s="1"/>
  <c r="F9" i="24"/>
  <c r="H9" i="24" s="1"/>
  <c r="F10" i="24"/>
  <c r="H10" i="24" s="1"/>
  <c r="F6" i="24"/>
  <c r="H6" i="24" s="1"/>
  <c r="H8" i="30" l="1"/>
  <c r="H7" i="30"/>
  <c r="E48" i="6" l="1"/>
  <c r="E84" i="6"/>
  <c r="Y53" i="12" l="1"/>
  <c r="D48" i="12"/>
  <c r="D4" i="33" l="1"/>
  <c r="I26" i="12" l="1"/>
  <c r="Y26" i="12" s="1"/>
  <c r="I24" i="12"/>
  <c r="Y24" i="12" s="1"/>
  <c r="I16" i="12"/>
  <c r="Y16" i="12" s="1"/>
  <c r="G9" i="30"/>
  <c r="O11" i="33" l="1"/>
  <c r="O10" i="33"/>
  <c r="O39" i="33"/>
  <c r="O189" i="33"/>
  <c r="O216" i="33"/>
  <c r="O215" i="33"/>
  <c r="O214" i="33"/>
  <c r="O213" i="33"/>
  <c r="O212" i="33"/>
  <c r="O211" i="33"/>
  <c r="O209" i="33"/>
  <c r="M13" i="30" l="1"/>
  <c r="L13" i="30"/>
  <c r="M14" i="30" l="1"/>
  <c r="H10" i="30"/>
  <c r="L14" i="30"/>
  <c r="G11" i="30"/>
  <c r="G10" i="30"/>
  <c r="G8" i="30"/>
  <c r="G5" i="30"/>
  <c r="G7" i="30" l="1"/>
  <c r="I33" i="12"/>
  <c r="Y33" i="12" s="1"/>
  <c r="I32" i="12"/>
  <c r="Y32" i="12" s="1"/>
  <c r="I31" i="12"/>
  <c r="Y31" i="12" s="1"/>
  <c r="I30" i="12"/>
  <c r="Y30" i="12" s="1"/>
  <c r="I29" i="12"/>
  <c r="Y29" i="12" s="1"/>
  <c r="I27" i="12"/>
  <c r="Y27" i="12" s="1"/>
  <c r="I25" i="12"/>
  <c r="Y25" i="12" s="1"/>
  <c r="I17" i="12"/>
  <c r="Y17" i="12" s="1"/>
  <c r="Y18" i="12" s="1"/>
  <c r="Y23" i="12" l="1"/>
  <c r="Y43" i="12" s="1"/>
  <c r="G13" i="30"/>
  <c r="G12" i="30"/>
  <c r="O98" i="33"/>
  <c r="G14" i="30" l="1"/>
  <c r="D82" i="6"/>
  <c r="E6" i="12"/>
  <c r="E22" i="12"/>
  <c r="E47" i="12"/>
  <c r="E50" i="12"/>
  <c r="E5" i="12" l="1"/>
  <c r="E5" i="31" l="1"/>
  <c r="D5" i="31"/>
  <c r="AD139" i="6"/>
  <c r="D137" i="6" s="1"/>
  <c r="E19" i="4" l="1"/>
  <c r="O243" i="33" l="1"/>
  <c r="C240" i="33" s="1"/>
  <c r="O237" i="33"/>
  <c r="O236" i="33"/>
  <c r="O234" i="33"/>
  <c r="O233" i="33"/>
  <c r="O228" i="33"/>
  <c r="O222" i="33"/>
  <c r="O208" i="33"/>
  <c r="O207" i="33"/>
  <c r="O206" i="33"/>
  <c r="O205" i="33"/>
  <c r="O204" i="33"/>
  <c r="O203" i="33"/>
  <c r="O201" i="33"/>
  <c r="O195" i="33"/>
  <c r="O188" i="33"/>
  <c r="O187" i="33"/>
  <c r="O186" i="33"/>
  <c r="O180" i="33"/>
  <c r="O174" i="33"/>
  <c r="O173" i="33"/>
  <c r="O172" i="33"/>
  <c r="O171" i="33"/>
  <c r="O166" i="33"/>
  <c r="C163" i="33" s="1"/>
  <c r="O160" i="33"/>
  <c r="O159" i="33"/>
  <c r="O158" i="33"/>
  <c r="O153" i="33"/>
  <c r="O152" i="33"/>
  <c r="O151" i="33"/>
  <c r="O150" i="33"/>
  <c r="O149" i="33"/>
  <c r="O143" i="33"/>
  <c r="O137" i="33"/>
  <c r="O131" i="33"/>
  <c r="O130" i="33"/>
  <c r="O124" i="33"/>
  <c r="O123" i="33"/>
  <c r="O122" i="33"/>
  <c r="O121" i="33"/>
  <c r="O120" i="33"/>
  <c r="O119" i="33"/>
  <c r="O113" i="33"/>
  <c r="O107" i="33"/>
  <c r="O106" i="33"/>
  <c r="O105" i="33"/>
  <c r="O104" i="33"/>
  <c r="O99" i="33"/>
  <c r="O97" i="33"/>
  <c r="O96" i="33"/>
  <c r="O95" i="33"/>
  <c r="O94" i="33"/>
  <c r="O93" i="33"/>
  <c r="O92" i="33"/>
  <c r="O86" i="33"/>
  <c r="O85" i="33"/>
  <c r="O84" i="33"/>
  <c r="O83" i="33"/>
  <c r="O82" i="33"/>
  <c r="O81" i="33"/>
  <c r="O80" i="33"/>
  <c r="O75" i="33"/>
  <c r="O74" i="33"/>
  <c r="O69" i="33"/>
  <c r="O68" i="33"/>
  <c r="O63" i="33"/>
  <c r="O57" i="33"/>
  <c r="O56" i="33"/>
  <c r="O55" i="33"/>
  <c r="O54" i="33"/>
  <c r="O48" i="33"/>
  <c r="O47" i="33"/>
  <c r="O46" i="33"/>
  <c r="O45" i="33"/>
  <c r="O38" i="33"/>
  <c r="O37" i="33"/>
  <c r="O36" i="33"/>
  <c r="O35" i="33"/>
  <c r="O34" i="33"/>
  <c r="O33" i="33"/>
  <c r="O27" i="33"/>
  <c r="O26" i="33"/>
  <c r="O25" i="33"/>
  <c r="O24" i="33"/>
  <c r="O23" i="33"/>
  <c r="O22" i="33"/>
  <c r="O21" i="33"/>
  <c r="O20" i="33"/>
  <c r="O19" i="33"/>
  <c r="O18" i="33"/>
  <c r="O17" i="33"/>
  <c r="O16" i="33"/>
  <c r="O15" i="33"/>
  <c r="O14" i="33"/>
  <c r="O13" i="33"/>
  <c r="O12" i="33"/>
  <c r="O9" i="33"/>
  <c r="O8" i="33"/>
  <c r="D197" i="33"/>
  <c r="D162" i="33"/>
  <c r="D133" i="33"/>
  <c r="D115" i="33"/>
  <c r="D29" i="33"/>
  <c r="C126" i="33" l="1"/>
  <c r="C115" i="33"/>
  <c r="C134" i="33"/>
  <c r="C65" i="33"/>
  <c r="C219" i="33"/>
  <c r="D3" i="33"/>
  <c r="C77" i="33"/>
  <c r="C5" i="33"/>
  <c r="C4" i="33" s="1"/>
  <c r="C71" i="33"/>
  <c r="C101" i="33"/>
  <c r="C155" i="33"/>
  <c r="C230" i="33"/>
  <c r="C30" i="33"/>
  <c r="C168" i="33"/>
  <c r="C183" i="33"/>
  <c r="C198" i="33"/>
  <c r="AD135" i="6"/>
  <c r="AD126" i="6"/>
  <c r="D104" i="6" l="1"/>
  <c r="C133" i="33"/>
  <c r="C29" i="33"/>
  <c r="C197" i="33"/>
  <c r="C162" i="33"/>
  <c r="AD40" i="6"/>
  <c r="K36" i="4"/>
  <c r="C3" i="33" l="1"/>
  <c r="D136" i="6"/>
  <c r="F136" i="6" l="1"/>
  <c r="L36" i="4" s="1"/>
  <c r="J36" i="4"/>
  <c r="D49" i="6"/>
  <c r="D43" i="6"/>
  <c r="D42" i="6"/>
  <c r="D35" i="6"/>
  <c r="F35" i="6" s="1"/>
  <c r="D4" i="4"/>
  <c r="D7" i="12" l="1"/>
  <c r="D19" i="12"/>
  <c r="D41" i="6"/>
  <c r="D66" i="6"/>
  <c r="D78" i="6"/>
  <c r="D38" i="6"/>
  <c r="D48" i="6" l="1"/>
  <c r="D23" i="12"/>
  <c r="F23" i="12" s="1"/>
  <c r="D6" i="12"/>
  <c r="Y44" i="12"/>
  <c r="Y46" i="12" s="1"/>
  <c r="D44" i="12" l="1"/>
  <c r="D22" i="12" s="1"/>
  <c r="F44" i="12" l="1"/>
  <c r="D8" i="6"/>
  <c r="D7" i="6" s="1"/>
  <c r="F8" i="6" l="1"/>
  <c r="D102" i="6"/>
  <c r="F50" i="6" l="1"/>
  <c r="F11" i="24"/>
  <c r="H11" i="24" s="1"/>
  <c r="E141" i="6"/>
  <c r="E95" i="6"/>
  <c r="E41" i="6"/>
  <c r="E7" i="6"/>
  <c r="E16" i="4"/>
  <c r="E15" i="4"/>
  <c r="E9" i="4"/>
  <c r="E8" i="4"/>
  <c r="E14" i="4"/>
  <c r="E7" i="4" l="1"/>
  <c r="D16" i="4"/>
  <c r="D9" i="4" l="1"/>
  <c r="F19" i="12"/>
  <c r="D8" i="4"/>
  <c r="D7" i="4" l="1"/>
  <c r="K41" i="4"/>
  <c r="K40" i="4"/>
  <c r="K38" i="4"/>
  <c r="K37" i="4"/>
  <c r="K35" i="4"/>
  <c r="K34" i="4"/>
  <c r="K33" i="4"/>
  <c r="K32" i="4"/>
  <c r="K31" i="4" l="1"/>
  <c r="K39" i="4"/>
  <c r="D143" i="6"/>
  <c r="D142" i="6"/>
  <c r="J40" i="4" l="1"/>
  <c r="D141" i="6"/>
  <c r="F142" i="6"/>
  <c r="L40" i="4" s="1"/>
  <c r="F143" i="6"/>
  <c r="L41" i="4" s="1"/>
  <c r="J41" i="4"/>
  <c r="K30" i="4"/>
  <c r="E6" i="6"/>
  <c r="E5" i="6" s="1"/>
  <c r="J39" i="4" l="1"/>
  <c r="F141" i="6"/>
  <c r="L39" i="4" s="1"/>
  <c r="D140" i="6"/>
  <c r="D85" i="6"/>
  <c r="F49" i="6"/>
  <c r="F38" i="6"/>
  <c r="F43" i="6"/>
  <c r="D100" i="6"/>
  <c r="D51" i="12"/>
  <c r="F16" i="4"/>
  <c r="F9" i="4"/>
  <c r="F85" i="6" l="1"/>
  <c r="F137" i="6"/>
  <c r="L37" i="4" s="1"/>
  <c r="J37" i="4"/>
  <c r="F100" i="6"/>
  <c r="L33" i="4" s="1"/>
  <c r="J33" i="4"/>
  <c r="F140" i="6"/>
  <c r="L38" i="4" s="1"/>
  <c r="J38" i="4"/>
  <c r="F78" i="6"/>
  <c r="D88" i="6"/>
  <c r="D84" i="6" s="1"/>
  <c r="D96" i="6" l="1"/>
  <c r="D95" i="6" s="1"/>
  <c r="D15" i="4"/>
  <c r="F41" i="6"/>
  <c r="F97" i="6"/>
  <c r="L32" i="4" s="1"/>
  <c r="F42" i="6"/>
  <c r="F102" i="6"/>
  <c r="L34" i="4" s="1"/>
  <c r="J34" i="4"/>
  <c r="J32" i="4"/>
  <c r="F104" i="6"/>
  <c r="L35" i="4" s="1"/>
  <c r="F88" i="6"/>
  <c r="F66" i="6"/>
  <c r="F22" i="12" l="1"/>
  <c r="D14" i="4"/>
  <c r="J31" i="4"/>
  <c r="J30" i="4"/>
  <c r="J35" i="4"/>
  <c r="F96" i="6"/>
  <c r="L31" i="4" s="1"/>
  <c r="F14" i="4" l="1"/>
  <c r="F95" i="6"/>
  <c r="L30" i="4" s="1"/>
  <c r="K17" i="4"/>
  <c r="J17" i="4" l="1"/>
  <c r="L17" i="4"/>
  <c r="F82" i="6" l="1"/>
  <c r="F48" i="6" l="1"/>
  <c r="F84" i="6" l="1"/>
  <c r="F15" i="4"/>
  <c r="K22" i="4"/>
  <c r="E18" i="4" l="1"/>
  <c r="K16" i="4" l="1"/>
  <c r="J16" i="4" l="1"/>
  <c r="K15" i="4"/>
  <c r="L16" i="4" l="1"/>
  <c r="L15" i="4" l="1"/>
  <c r="J15" i="4"/>
  <c r="K25" i="4"/>
  <c r="E4" i="4" l="1"/>
  <c r="J25" i="4" l="1"/>
  <c r="E24" i="4" l="1"/>
  <c r="E22" i="4"/>
  <c r="K20" i="4" l="1"/>
  <c r="K21" i="4"/>
  <c r="K11" i="4" l="1"/>
  <c r="L20" i="4" l="1"/>
  <c r="J20" i="4"/>
  <c r="J22" i="4" l="1"/>
  <c r="L22" i="4"/>
  <c r="J21" i="4"/>
  <c r="E21" i="4" l="1"/>
  <c r="E6" i="4"/>
  <c r="D22" i="4"/>
  <c r="D47" i="12" l="1"/>
  <c r="K27" i="4"/>
  <c r="K28" i="4"/>
  <c r="D18" i="4" l="1"/>
  <c r="J27" i="4"/>
  <c r="K19" i="4" l="1"/>
  <c r="L28" i="4" l="1"/>
  <c r="J28" i="4"/>
  <c r="L27" i="4" l="1"/>
  <c r="J26" i="4" l="1"/>
  <c r="F48" i="12"/>
  <c r="L25" i="4" l="1"/>
  <c r="D24" i="4" l="1"/>
  <c r="J24" i="4" l="1"/>
  <c r="D50" i="12"/>
  <c r="D5" i="12" s="1"/>
  <c r="F52" i="12"/>
  <c r="F24" i="4" s="1"/>
  <c r="L21" i="4"/>
  <c r="F51" i="12"/>
  <c r="F22" i="4" s="1"/>
  <c r="D6" i="4" l="1"/>
  <c r="D21" i="4"/>
  <c r="F19" i="4"/>
  <c r="D19" i="4"/>
  <c r="F7" i="12"/>
  <c r="F8" i="4" s="1"/>
  <c r="J19" i="4" l="1"/>
  <c r="F47" i="12"/>
  <c r="F18" i="4" s="1"/>
  <c r="F50" i="12"/>
  <c r="F21" i="4" s="1"/>
  <c r="F6" i="12" l="1"/>
  <c r="F5" i="12" s="1"/>
  <c r="F7" i="4" l="1"/>
  <c r="F6" i="4"/>
  <c r="J29" i="4"/>
  <c r="K29" i="4"/>
  <c r="K24" i="4"/>
  <c r="K13" i="4"/>
  <c r="K12" i="4"/>
  <c r="K9" i="4"/>
  <c r="J13" i="4"/>
  <c r="J12" i="4" l="1"/>
  <c r="J9" i="4" l="1"/>
  <c r="L29" i="4" l="1"/>
  <c r="L9" i="4"/>
  <c r="K8" i="4" l="1"/>
  <c r="E46" i="6" l="1"/>
  <c r="D46" i="6"/>
  <c r="E93" i="6" l="1"/>
  <c r="D93" i="6"/>
  <c r="K4" i="4"/>
  <c r="J4" i="4"/>
  <c r="K26" i="4" l="1"/>
  <c r="L24" i="4"/>
  <c r="L13" i="4"/>
  <c r="L12" i="4"/>
  <c r="L26" i="4" l="1"/>
  <c r="K6" i="4"/>
  <c r="K7" i="4"/>
  <c r="L19" i="4" l="1"/>
  <c r="L11" i="4" l="1"/>
  <c r="J11" i="4"/>
  <c r="D6" i="6" l="1"/>
  <c r="D5" i="6" s="1"/>
  <c r="J8" i="4"/>
  <c r="F7" i="6"/>
  <c r="L8" i="4" s="1"/>
  <c r="J7" i="4" l="1"/>
  <c r="F6" i="6"/>
  <c r="J6" i="4"/>
  <c r="L7" i="4" l="1"/>
  <c r="F5" i="6"/>
  <c r="L6" i="4" s="1"/>
</calcChain>
</file>

<file path=xl/sharedStrings.xml><?xml version="1.0" encoding="utf-8"?>
<sst xmlns="http://schemas.openxmlformats.org/spreadsheetml/2006/main" count="2071" uniqueCount="630">
  <si>
    <t>개월</t>
    <phoneticPr fontId="12" type="noConversion"/>
  </si>
  <si>
    <t xml:space="preserve"> 어진샘주간노인복지센터  </t>
    <phoneticPr fontId="12" type="noConversion"/>
  </si>
  <si>
    <t xml:space="preserve">  (단 위 : 천 원)</t>
    <phoneticPr fontId="12" type="noConversion"/>
  </si>
  <si>
    <t>세          입</t>
  </si>
  <si>
    <t>세              출</t>
  </si>
  <si>
    <t>관</t>
  </si>
  <si>
    <t>항</t>
  </si>
  <si>
    <t>목</t>
  </si>
  <si>
    <t xml:space="preserve">증감
(A-B) </t>
    <phoneticPr fontId="12" type="noConversion"/>
  </si>
  <si>
    <t>총     계</t>
    <phoneticPr fontId="12" type="noConversion"/>
  </si>
  <si>
    <t>총   계</t>
    <phoneticPr fontId="12" type="noConversion"/>
  </si>
  <si>
    <t>입소자
부담금
수입</t>
    <phoneticPr fontId="12" type="noConversion"/>
  </si>
  <si>
    <t>계</t>
    <phoneticPr fontId="12" type="noConversion"/>
  </si>
  <si>
    <t>  계</t>
  </si>
  <si>
    <t>입소
비용
수입</t>
    <phoneticPr fontId="12" type="noConversion"/>
  </si>
  <si>
    <t>소  계</t>
  </si>
  <si>
    <t>급여</t>
  </si>
  <si>
    <t>요양
급여
수입</t>
    <phoneticPr fontId="12" type="noConversion"/>
  </si>
  <si>
    <t>장기요양
급여수입</t>
    <phoneticPr fontId="12" type="noConversion"/>
  </si>
  <si>
    <t>퇴직금 및
퇴직적립금</t>
    <phoneticPr fontId="12" type="noConversion"/>
  </si>
  <si>
    <t>이월금</t>
    <phoneticPr fontId="12" type="noConversion"/>
  </si>
  <si>
    <t>사회보험
부담금</t>
    <phoneticPr fontId="12" type="noConversion"/>
  </si>
  <si>
    <t>전년도이월금</t>
    <phoneticPr fontId="12" type="noConversion"/>
  </si>
  <si>
    <t>소  계</t>
    <phoneticPr fontId="12" type="noConversion"/>
  </si>
  <si>
    <t>잡수입</t>
    <phoneticPr fontId="12" type="noConversion"/>
  </si>
  <si>
    <t>기관운영비</t>
    <phoneticPr fontId="12" type="noConversion"/>
  </si>
  <si>
    <t>소  계</t>
    <phoneticPr fontId="12" type="noConversion"/>
  </si>
  <si>
    <t>여비</t>
  </si>
  <si>
    <t>차량비</t>
    <phoneticPr fontId="12" type="noConversion"/>
  </si>
  <si>
    <t>계</t>
    <phoneticPr fontId="12" type="noConversion"/>
  </si>
  <si>
    <t>시설비</t>
    <phoneticPr fontId="12" type="noConversion"/>
  </si>
  <si>
    <t>자산취득비</t>
    <phoneticPr fontId="12" type="noConversion"/>
  </si>
  <si>
    <t>시설장비
유지비</t>
    <phoneticPr fontId="12" type="noConversion"/>
  </si>
  <si>
    <t>계</t>
  </si>
  <si>
    <t>잡지출</t>
    <phoneticPr fontId="12" type="noConversion"/>
  </si>
  <si>
    <t>잡지출</t>
    <phoneticPr fontId="12" type="noConversion"/>
  </si>
  <si>
    <t>( 단위 : 천원)</t>
    <phoneticPr fontId="12" type="noConversion"/>
  </si>
  <si>
    <t>세          출</t>
    <phoneticPr fontId="12" type="noConversion"/>
  </si>
  <si>
    <t>증감 
(A)-(B)</t>
    <phoneticPr fontId="12" type="noConversion"/>
  </si>
  <si>
    <t>총계</t>
    <phoneticPr fontId="12" type="noConversion"/>
  </si>
  <si>
    <t>입소자부담금수입</t>
    <phoneticPr fontId="12" type="noConversion"/>
  </si>
  <si>
    <t>(</t>
    <phoneticPr fontId="12" type="noConversion"/>
  </si>
  <si>
    <t>원</t>
    <phoneticPr fontId="12" type="noConversion"/>
  </si>
  <si>
    <t>*</t>
    <phoneticPr fontId="12" type="noConversion"/>
  </si>
  <si>
    <t>일</t>
    <phoneticPr fontId="12" type="noConversion"/>
  </si>
  <si>
    <t>%</t>
    <phoneticPr fontId="12" type="noConversion"/>
  </si>
  <si>
    <t>명</t>
    <phoneticPr fontId="12" type="noConversion"/>
  </si>
  <si>
    <t>)</t>
    <phoneticPr fontId="12" type="noConversion"/>
  </si>
  <si>
    <t>=</t>
    <phoneticPr fontId="12" type="noConversion"/>
  </si>
  <si>
    <t>+</t>
    <phoneticPr fontId="12" type="noConversion"/>
  </si>
  <si>
    <t>주중4등급</t>
    <phoneticPr fontId="12" type="noConversion"/>
  </si>
  <si>
    <t>주중5등급</t>
    <phoneticPr fontId="12" type="noConversion"/>
  </si>
  <si>
    <t>소계</t>
    <phoneticPr fontId="12" type="noConversion"/>
  </si>
  <si>
    <t>식재료비(주중)</t>
    <phoneticPr fontId="12" type="noConversion"/>
  </si>
  <si>
    <t>회</t>
    <phoneticPr fontId="12" type="noConversion"/>
  </si>
  <si>
    <t>세          출</t>
    <phoneticPr fontId="12" type="noConversion"/>
  </si>
  <si>
    <t>목</t>
    <phoneticPr fontId="12" type="noConversion"/>
  </si>
  <si>
    <t>증감 
(A)-(B)</t>
    <phoneticPr fontId="12" type="noConversion"/>
  </si>
  <si>
    <t>계</t>
    <phoneticPr fontId="12" type="noConversion"/>
  </si>
  <si>
    <t>예금이자</t>
    <phoneticPr fontId="12" type="noConversion"/>
  </si>
  <si>
    <t>□주간노인복지센터 세출내역1</t>
    <phoneticPr fontId="12" type="noConversion"/>
  </si>
  <si>
    <t>증감 
(A)-(B)</t>
    <phoneticPr fontId="12" type="noConversion"/>
  </si>
  <si>
    <t>산출내역</t>
    <phoneticPr fontId="12" type="noConversion"/>
  </si>
  <si>
    <t>소  계</t>
    <phoneticPr fontId="12" type="noConversion"/>
  </si>
  <si>
    <t>급여</t>
    <phoneticPr fontId="12" type="noConversion"/>
  </si>
  <si>
    <t>요양보호사</t>
    <phoneticPr fontId="12" type="noConversion"/>
  </si>
  <si>
    <t>항</t>
    <phoneticPr fontId="12" type="noConversion"/>
  </si>
  <si>
    <t>산출내역</t>
    <phoneticPr fontId="12" type="noConversion"/>
  </si>
  <si>
    <t>□ 주간노인복지센터 세출내역3</t>
    <phoneticPr fontId="12" type="noConversion"/>
  </si>
  <si>
    <t>운영비</t>
    <phoneticPr fontId="12" type="noConversion"/>
  </si>
  <si>
    <t>교통비</t>
    <phoneticPr fontId="12" type="noConversion"/>
  </si>
  <si>
    <t>소모품구입 등</t>
    <phoneticPr fontId="12" type="noConversion"/>
  </si>
  <si>
    <t>프린트유지비</t>
    <phoneticPr fontId="12" type="noConversion"/>
  </si>
  <si>
    <t>음식물처리비</t>
    <phoneticPr fontId="12" type="noConversion"/>
  </si>
  <si>
    <t>퇴직연금수수료</t>
    <phoneticPr fontId="12" type="noConversion"/>
  </si>
  <si>
    <t>영업배상책임보험</t>
    <phoneticPr fontId="12" type="noConversion"/>
  </si>
  <si>
    <t>재정보증보험</t>
    <phoneticPr fontId="12" type="noConversion"/>
  </si>
  <si>
    <t>주중3등급</t>
    <phoneticPr fontId="12" type="noConversion"/>
  </si>
  <si>
    <t>요양급여수입</t>
    <phoneticPr fontId="12" type="noConversion"/>
  </si>
  <si>
    <t>입소비용수입</t>
    <phoneticPr fontId="12" type="noConversion"/>
  </si>
  <si>
    <t>□주간노인복지센터 수입내역</t>
    <phoneticPr fontId="12" type="noConversion"/>
  </si>
  <si>
    <t>□ 주간노인복지센터 세출내역2</t>
    <phoneticPr fontId="12" type="noConversion"/>
  </si>
  <si>
    <t>전기요금</t>
    <phoneticPr fontId="12" type="noConversion"/>
  </si>
  <si>
    <t>사회
보험
부담금</t>
    <phoneticPr fontId="12" type="noConversion"/>
  </si>
  <si>
    <t>세          입</t>
    <phoneticPr fontId="12" type="noConversion"/>
  </si>
  <si>
    <t>상하수도요금</t>
    <phoneticPr fontId="12" type="noConversion"/>
  </si>
  <si>
    <t>소   계</t>
    <phoneticPr fontId="12" type="noConversion"/>
  </si>
  <si>
    <t>소    계</t>
    <phoneticPr fontId="12" type="noConversion"/>
  </si>
  <si>
    <t>기관
운영비</t>
    <phoneticPr fontId="12" type="noConversion"/>
  </si>
  <si>
    <t>기타운영비</t>
    <phoneticPr fontId="12" type="noConversion"/>
  </si>
  <si>
    <t>요양보호사</t>
    <phoneticPr fontId="12" type="noConversion"/>
  </si>
  <si>
    <t>이
월
금</t>
    <phoneticPr fontId="12" type="noConversion"/>
  </si>
  <si>
    <t>잡
수
입</t>
    <phoneticPr fontId="12" type="noConversion"/>
  </si>
  <si>
    <t>기타
잡수입</t>
    <phoneticPr fontId="12" type="noConversion"/>
  </si>
  <si>
    <t>장기
요양
급여
수입</t>
    <phoneticPr fontId="12" type="noConversion"/>
  </si>
  <si>
    <t>요양
급여
수입</t>
    <phoneticPr fontId="12" type="noConversion"/>
  </si>
  <si>
    <t>전년도
이월금</t>
    <phoneticPr fontId="12" type="noConversion"/>
  </si>
  <si>
    <t>*</t>
    <phoneticPr fontId="12" type="noConversion"/>
  </si>
  <si>
    <t>원</t>
    <phoneticPr fontId="12" type="noConversion"/>
  </si>
  <si>
    <t>*</t>
    <phoneticPr fontId="12" type="noConversion"/>
  </si>
  <si>
    <t>개월</t>
    <phoneticPr fontId="12" type="noConversion"/>
  </si>
  <si>
    <t>=</t>
    <phoneticPr fontId="12" type="noConversion"/>
  </si>
  <si>
    <t>여비</t>
    <phoneticPr fontId="12" type="noConversion"/>
  </si>
  <si>
    <t>정수기유지비</t>
    <phoneticPr fontId="12" type="noConversion"/>
  </si>
  <si>
    <t>방역(내부)</t>
    <phoneticPr fontId="12" type="noConversion"/>
  </si>
  <si>
    <t>원</t>
    <phoneticPr fontId="12" type="noConversion"/>
  </si>
  <si>
    <t>=</t>
    <phoneticPr fontId="12" type="noConversion"/>
  </si>
  <si>
    <t>상해공제보험</t>
    <phoneticPr fontId="12" type="noConversion"/>
  </si>
  <si>
    <t>)</t>
    <phoneticPr fontId="12" type="noConversion"/>
  </si>
  <si>
    <t>+</t>
    <phoneticPr fontId="12" type="noConversion"/>
  </si>
  <si>
    <t>(</t>
    <phoneticPr fontId="12" type="noConversion"/>
  </si>
  <si>
    <t>원</t>
    <phoneticPr fontId="12" type="noConversion"/>
  </si>
  <si>
    <t>*</t>
    <phoneticPr fontId="12" type="noConversion"/>
  </si>
  <si>
    <t>개월</t>
    <phoneticPr fontId="12" type="noConversion"/>
  </si>
  <si>
    <t>원</t>
    <phoneticPr fontId="12" type="noConversion"/>
  </si>
  <si>
    <t>(</t>
    <phoneticPr fontId="12" type="noConversion"/>
  </si>
  <si>
    <t>회</t>
    <phoneticPr fontId="12" type="noConversion"/>
  </si>
  <si>
    <t>공인인증서갱신수수료</t>
    <phoneticPr fontId="12" type="noConversion"/>
  </si>
  <si>
    <t>=</t>
    <phoneticPr fontId="12" type="noConversion"/>
  </si>
  <si>
    <t>원</t>
    <phoneticPr fontId="12" type="noConversion"/>
  </si>
  <si>
    <t>시설비</t>
    <phoneticPr fontId="12" type="noConversion"/>
  </si>
  <si>
    <t>시설비</t>
    <phoneticPr fontId="12" type="noConversion"/>
  </si>
  <si>
    <t>자산취득비</t>
    <phoneticPr fontId="12" type="noConversion"/>
  </si>
  <si>
    <t>      3. 본 예산에 대한 추가경정예산은 이사회의 결의에 의한다.</t>
  </si>
  <si>
    <t>예     산     총     칙</t>
  </si>
  <si>
    <t xml:space="preserve">                                                          어진샘주간노인복지센터   </t>
  </si>
  <si>
    <t>         그 집행은 세부적인 계획에 따라 집행한다.</t>
  </si>
  <si>
    <t>      4. 차입금의 한도액은 없으며, 차입시 시설장의 발의하에 대표이사가</t>
  </si>
  <si>
    <t xml:space="preserve"> 심의, 결정한다.</t>
  </si>
  <si>
    <t>      5. 긴급한 사유로 인한 예비비지출은 대표이사의 승인을 득한 후 집행,</t>
  </si>
  <si>
    <t xml:space="preserve">   이사회에 통보한다.</t>
  </si>
  <si>
    <t>계</t>
    <phoneticPr fontId="12" type="noConversion"/>
  </si>
  <si>
    <t>총계</t>
    <phoneticPr fontId="12" type="noConversion"/>
  </si>
  <si>
    <t>      2. 본 예산집행중 예산동일 항내의 목간전용은 관장이 집행한다.</t>
    <phoneticPr fontId="12" type="noConversion"/>
  </si>
  <si>
    <t>장기근속수당</t>
    <phoneticPr fontId="12" type="noConversion"/>
  </si>
  <si>
    <t>요양보호사</t>
    <phoneticPr fontId="12" type="noConversion"/>
  </si>
  <si>
    <t xml:space="preserve">개월 </t>
    <phoneticPr fontId="12" type="noConversion"/>
  </si>
  <si>
    <t>기타예금
이자수입</t>
    <phoneticPr fontId="12" type="noConversion"/>
  </si>
  <si>
    <t>재산
조성비</t>
    <phoneticPr fontId="12" type="noConversion"/>
  </si>
  <si>
    <t>사무비</t>
    <phoneticPr fontId="12" type="noConversion"/>
  </si>
  <si>
    <t>인건비</t>
    <phoneticPr fontId="12" type="noConversion"/>
  </si>
  <si>
    <t>업무
추진비</t>
    <phoneticPr fontId="12" type="noConversion"/>
  </si>
  <si>
    <t>운영비</t>
    <phoneticPr fontId="12" type="noConversion"/>
  </si>
  <si>
    <t>시설비</t>
    <phoneticPr fontId="12" type="noConversion"/>
  </si>
  <si>
    <t>본인부담금
수입</t>
    <phoneticPr fontId="12" type="noConversion"/>
  </si>
  <si>
    <t>식재료비
수입</t>
    <phoneticPr fontId="12" type="noConversion"/>
  </si>
  <si>
    <t>잡수입</t>
    <phoneticPr fontId="12" type="noConversion"/>
  </si>
  <si>
    <t>기타예금이자수입</t>
    <phoneticPr fontId="12" type="noConversion"/>
  </si>
  <si>
    <t>기타잡수입</t>
    <phoneticPr fontId="12" type="noConversion"/>
  </si>
  <si>
    <t>수용비및수수료</t>
    <phoneticPr fontId="12" type="noConversion"/>
  </si>
  <si>
    <t>시설장비유지비</t>
    <phoneticPr fontId="12" type="noConversion"/>
  </si>
  <si>
    <t>본인
부담금
수입</t>
    <phoneticPr fontId="12" type="noConversion"/>
  </si>
  <si>
    <t>식재료비
수입</t>
    <phoneticPr fontId="12" type="noConversion"/>
  </si>
  <si>
    <t>퇴직금및
퇴직적립금</t>
    <phoneticPr fontId="12" type="noConversion"/>
  </si>
  <si>
    <t>기타운영비</t>
    <phoneticPr fontId="12" type="noConversion"/>
  </si>
  <si>
    <t>공공요금 및 제세공과금</t>
    <phoneticPr fontId="12" type="noConversion"/>
  </si>
  <si>
    <t>각종수당</t>
    <phoneticPr fontId="12" type="noConversion"/>
  </si>
  <si>
    <t>연료비</t>
    <phoneticPr fontId="12" type="noConversion"/>
  </si>
  <si>
    <t>=</t>
    <phoneticPr fontId="12" type="noConversion"/>
  </si>
  <si>
    <t>세콤관리비</t>
    <phoneticPr fontId="12" type="noConversion"/>
  </si>
  <si>
    <t>사무비</t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</si>
  <si>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</si>
  <si>
    <t>×</t>
  </si>
  <si>
    <t>회</t>
  </si>
  <si>
    <r>
      <t xml:space="preserve">￭ </t>
    </r>
    <r>
      <rPr>
        <sz val="9"/>
        <color rgb="FF000000"/>
        <rFont val="굴림"/>
        <family val="3"/>
        <charset val="129"/>
      </rPr>
      <t>목표</t>
    </r>
  </si>
  <si>
    <r>
      <t xml:space="preserve"> : </t>
    </r>
    <r>
      <rPr>
        <sz val="9"/>
        <color rgb="FF000000"/>
        <rFont val="돋움"/>
        <family val="3"/>
        <charset val="129"/>
      </rPr>
      <t>언론홍보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포스터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홍보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홈페이지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홍보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등</t>
    </r>
  </si>
  <si>
    <r>
      <t xml:space="preserve">- </t>
    </r>
    <r>
      <rPr>
        <sz val="9"/>
        <color rgb="FF000000"/>
        <rFont val="돋움"/>
        <family val="3"/>
        <charset val="129"/>
      </rPr>
      <t>지역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홍보</t>
    </r>
  </si>
  <si>
    <r>
      <t xml:space="preserve">￭ </t>
    </r>
    <r>
      <rPr>
        <sz val="9"/>
        <color rgb="FF000000"/>
        <rFont val="돋움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1-12</t>
    </r>
    <r>
      <rPr>
        <sz val="9"/>
        <color rgb="FF000000"/>
        <rFont val="돋움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돋움"/>
        <family val="3"/>
        <charset val="129"/>
      </rPr>
      <t>수시</t>
    </r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</si>
  <si>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홍보</t>
    </r>
  </si>
  <si>
    <t>명</t>
  </si>
  <si>
    <r>
      <t xml:space="preserve">- </t>
    </r>
    <r>
      <rPr>
        <sz val="9"/>
        <color rgb="FF000000"/>
        <rFont val="돋움"/>
        <family val="3"/>
        <charset val="129"/>
      </rPr>
      <t>후원자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관리</t>
    </r>
  </si>
  <si>
    <r>
      <t xml:space="preserve">- </t>
    </r>
    <r>
      <rPr>
        <sz val="9"/>
        <color rgb="FF000000"/>
        <rFont val="돋움"/>
        <family val="3"/>
        <charset val="129"/>
      </rPr>
      <t>후원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활동</t>
    </r>
  </si>
  <si>
    <r>
      <t xml:space="preserve">- </t>
    </r>
    <r>
      <rPr>
        <sz val="9"/>
        <color rgb="FF000000"/>
        <rFont val="돋움"/>
        <family val="3"/>
        <charset val="129"/>
      </rPr>
      <t>후원자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모집</t>
    </r>
  </si>
  <si>
    <r>
      <t xml:space="preserve">￭ </t>
    </r>
    <r>
      <rPr>
        <sz val="9"/>
        <color rgb="FF000000"/>
        <rFont val="돋움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1-12</t>
    </r>
    <r>
      <rPr>
        <sz val="9"/>
        <color rgb="FF000000"/>
        <rFont val="돋움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돋움"/>
        <family val="3"/>
        <charset val="129"/>
      </rPr>
      <t>수시</t>
    </r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</si>
  <si>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후원모집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및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관리</t>
    </r>
  </si>
  <si>
    <r>
      <t xml:space="preserve">: </t>
    </r>
    <r>
      <rPr>
        <sz val="9"/>
        <color rgb="FF000000"/>
        <rFont val="돋움"/>
        <family val="3"/>
        <charset val="129"/>
      </rPr>
      <t>분기별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운영위원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회의를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센터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운영의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주요사항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논의</t>
    </r>
  </si>
  <si>
    <t>분기</t>
  </si>
  <si>
    <r>
      <t xml:space="preserve"> - </t>
    </r>
    <r>
      <rPr>
        <sz val="9"/>
        <color rgb="FF000000"/>
        <rFont val="돋움"/>
        <family val="3"/>
        <charset val="129"/>
      </rPr>
      <t>운영위원회</t>
    </r>
    <r>
      <rPr>
        <sz val="9"/>
        <color rgb="FF000000"/>
        <rFont val="Tahoma"/>
        <family val="2"/>
      </rPr>
      <t xml:space="preserve"> </t>
    </r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</si>
  <si>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3, 6, 9, 12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분기</t>
    </r>
    <r>
      <rPr>
        <sz val="9"/>
        <color rgb="FF000000"/>
        <rFont val="Tahoma"/>
        <family val="2"/>
      </rPr>
      <t xml:space="preserve"> 1</t>
    </r>
    <r>
      <rPr>
        <sz val="9"/>
        <color rgb="FF000000"/>
        <rFont val="굴림"/>
        <family val="3"/>
        <charset val="129"/>
      </rPr>
      <t>회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</si>
  <si>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운영위원회</t>
    </r>
  </si>
  <si>
    <t xml:space="preserve">x </t>
  </si>
  <si>
    <r>
      <t xml:space="preserve"> - </t>
    </r>
    <r>
      <rPr>
        <sz val="9"/>
        <rFont val="돋움"/>
        <family val="3"/>
        <charset val="129"/>
      </rPr>
      <t>지역사회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자원연계</t>
    </r>
  </si>
  <si>
    <r>
      <t xml:space="preserve">￭ </t>
    </r>
    <r>
      <rPr>
        <sz val="9"/>
        <rFont val="굴림"/>
        <family val="3"/>
        <charset val="129"/>
      </rPr>
      <t>목표</t>
    </r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</si>
  <si>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지역사회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자원연계</t>
    </r>
  </si>
  <si>
    <t>지역네트워크</t>
  </si>
  <si>
    <t>기타</t>
  </si>
  <si>
    <t>낙상위험도 측정</t>
  </si>
  <si>
    <t>치매우울증검사</t>
  </si>
  <si>
    <r>
      <t xml:space="preserve"> - </t>
    </r>
    <r>
      <rPr>
        <sz val="9"/>
        <color rgb="FF000000"/>
        <rFont val="굴림"/>
        <family val="3"/>
        <charset val="129"/>
      </rPr>
      <t>대상자평가</t>
    </r>
  </si>
  <si>
    <r>
      <t xml:space="preserve"> - </t>
    </r>
    <r>
      <rPr>
        <sz val="9"/>
        <color rgb="FF000000"/>
        <rFont val="굴림"/>
        <family val="3"/>
        <charset val="129"/>
      </rPr>
      <t>사례관리회의</t>
    </r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</si>
  <si>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수시</t>
    </r>
  </si>
  <si>
    <r>
      <t xml:space="preserve">￭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정서적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안정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도모
</t>
    </r>
    <r>
      <rPr>
        <sz val="9"/>
        <color rgb="FF000000"/>
        <rFont val="Tahoma"/>
        <family val="2"/>
      </rPr>
      <t xml:space="preserve">￭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욕구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파악을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효과적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서비스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제공방안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모색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</si>
  <si>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이용자관리</t>
    </r>
  </si>
  <si>
    <t>이용자관리</t>
  </si>
  <si>
    <r>
      <t>소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계</t>
    </r>
  </si>
  <si>
    <r>
      <t xml:space="preserve">￭ </t>
    </r>
    <r>
      <rPr>
        <sz val="9"/>
        <rFont val="굴림"/>
        <family val="3"/>
        <charset val="129"/>
      </rPr>
      <t>주요내용</t>
    </r>
  </si>
  <si>
    <r>
      <t xml:space="preserve">- </t>
    </r>
    <r>
      <rPr>
        <sz val="9"/>
        <color rgb="FF000000"/>
        <rFont val="돋움"/>
        <family val="3"/>
        <charset val="129"/>
      </rPr>
      <t>직원포상</t>
    </r>
  </si>
  <si>
    <t>￭ 서비스 제공 직원의 전문성 향상</t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</si>
  <si>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직원복지</t>
    </r>
  </si>
  <si>
    <t>직원복지</t>
  </si>
  <si>
    <r>
      <t xml:space="preserve"> - </t>
    </r>
    <r>
      <rPr>
        <sz val="9"/>
        <color rgb="FF000000"/>
        <rFont val="돋움"/>
        <family val="3"/>
        <charset val="129"/>
      </rPr>
      <t>급여제공교육</t>
    </r>
  </si>
  <si>
    <r>
      <t xml:space="preserve">: </t>
    </r>
    <r>
      <rPr>
        <sz val="9"/>
        <color rgb="FF000000"/>
        <rFont val="돋움"/>
        <family val="3"/>
        <charset val="129"/>
      </rPr>
      <t>업무수행에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필요한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실시</t>
    </r>
  </si>
  <si>
    <r>
      <t xml:space="preserve"> - </t>
    </r>
    <r>
      <rPr>
        <sz val="9"/>
        <color rgb="FF000000"/>
        <rFont val="돋움"/>
        <family val="3"/>
        <charset val="129"/>
      </rPr>
      <t>업무인수인계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</si>
  <si>
    <r>
      <t xml:space="preserve"> - </t>
    </r>
    <r>
      <rPr>
        <sz val="9"/>
        <color rgb="FF000000"/>
        <rFont val="돋움"/>
        <family val="3"/>
        <charset val="129"/>
      </rPr>
      <t>운영규정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</si>
  <si>
    <r>
      <t xml:space="preserve">￭ </t>
    </r>
    <r>
      <rPr>
        <sz val="9"/>
        <color rgb="FF000000"/>
        <rFont val="돋움"/>
        <family val="3"/>
        <charset val="129"/>
      </rPr>
      <t>서비스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직원의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전문성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</t>
    </r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</si>
  <si>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직원교육</t>
    </r>
    <r>
      <rPr>
        <b/>
        <sz val="9"/>
        <color rgb="FF000000"/>
        <rFont val="Tahoma"/>
        <family val="2"/>
      </rPr>
      <t xml:space="preserve"> </t>
    </r>
  </si>
  <si>
    <t>직원교육</t>
  </si>
  <si>
    <r>
      <t xml:space="preserve">: </t>
    </r>
    <r>
      <rPr>
        <sz val="9"/>
        <color rgb="FF000000"/>
        <rFont val="돋움"/>
        <family val="3"/>
        <charset val="129"/>
      </rPr>
      <t>월</t>
    </r>
    <r>
      <rPr>
        <sz val="9"/>
        <color rgb="FF000000"/>
        <rFont val="Tahoma"/>
        <family val="2"/>
      </rPr>
      <t>1</t>
    </r>
    <r>
      <rPr>
        <sz val="9"/>
        <color rgb="FF000000"/>
        <rFont val="돋움"/>
        <family val="3"/>
        <charset val="129"/>
      </rPr>
      <t>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직원회의를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정보공유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건의사항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수렴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개선</t>
    </r>
  </si>
  <si>
    <r>
      <t xml:space="preserve"> - </t>
    </r>
    <r>
      <rPr>
        <sz val="9"/>
        <color rgb="FF000000"/>
        <rFont val="굴림"/>
        <family val="3"/>
        <charset val="129"/>
      </rPr>
      <t>직원회의</t>
    </r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</si>
  <si>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1</t>
    </r>
    <r>
      <rPr>
        <sz val="9"/>
        <color rgb="FF000000"/>
        <rFont val="굴림"/>
        <family val="3"/>
        <charset val="129"/>
      </rPr>
      <t>회</t>
    </r>
  </si>
  <si>
    <r>
      <t xml:space="preserve">￭ </t>
    </r>
    <r>
      <rPr>
        <sz val="9"/>
        <color rgb="FF000000"/>
        <rFont val="돋움"/>
        <family val="3"/>
        <charset val="129"/>
      </rPr>
      <t>센터운영의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효과성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</si>
  <si>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직원회의</t>
    </r>
  </si>
  <si>
    <t>직원회의</t>
  </si>
  <si>
    <r>
      <t xml:space="preserve">- </t>
    </r>
    <r>
      <rPr>
        <sz val="9"/>
        <color rgb="FF000000"/>
        <rFont val="돋움"/>
        <family val="3"/>
        <charset val="129"/>
      </rPr>
      <t>가족상담</t>
    </r>
  </si>
  <si>
    <r>
      <t xml:space="preserve">- </t>
    </r>
    <r>
      <rPr>
        <sz val="9"/>
        <color rgb="FF000000"/>
        <rFont val="돋움"/>
        <family val="3"/>
        <charset val="129"/>
      </rPr>
      <t>이용자상담</t>
    </r>
  </si>
  <si>
    <r>
      <t xml:space="preserve">- </t>
    </r>
    <r>
      <rPr>
        <sz val="9"/>
        <color rgb="FF000000"/>
        <rFont val="돋움"/>
        <family val="3"/>
        <charset val="129"/>
      </rPr>
      <t>신규이용상담</t>
    </r>
  </si>
  <si>
    <r>
      <t xml:space="preserve">￭ </t>
    </r>
    <r>
      <rPr>
        <sz val="9"/>
        <color rgb="FF000000"/>
        <rFont val="돋움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돋움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돋움"/>
        <family val="3"/>
        <charset val="129"/>
      </rPr>
      <t>수시</t>
    </r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</si>
  <si>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상담</t>
    </r>
    <r>
      <rPr>
        <b/>
        <sz val="9"/>
        <color rgb="FF000000"/>
        <rFont val="Tahoma"/>
        <family val="2"/>
      </rPr>
      <t xml:space="preserve"> </t>
    </r>
  </si>
  <si>
    <t>상담</t>
  </si>
  <si>
    <r>
      <t xml:space="preserve"> - </t>
    </r>
    <r>
      <rPr>
        <sz val="9"/>
        <color rgb="FF000000"/>
        <rFont val="돋움"/>
        <family val="3"/>
        <charset val="129"/>
      </rPr>
      <t>홈페이지사진게시</t>
    </r>
  </si>
  <si>
    <r>
      <t xml:space="preserve"> - </t>
    </r>
    <r>
      <rPr>
        <sz val="9"/>
        <color rgb="FF000000"/>
        <rFont val="돋움"/>
        <family val="3"/>
        <charset val="129"/>
      </rPr>
      <t>교육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정보지</t>
    </r>
  </si>
  <si>
    <r>
      <t xml:space="preserve"> - </t>
    </r>
    <r>
      <rPr>
        <sz val="9"/>
        <color rgb="FF000000"/>
        <rFont val="돋움"/>
        <family val="3"/>
        <charset val="129"/>
      </rPr>
      <t>본인부담금명세서</t>
    </r>
    <r>
      <rPr>
        <sz val="9"/>
        <color rgb="FF000000"/>
        <rFont val="Tahoma"/>
        <family val="2"/>
      </rPr>
      <t xml:space="preserve"> </t>
    </r>
  </si>
  <si>
    <r>
      <t xml:space="preserve"> - </t>
    </r>
    <r>
      <rPr>
        <sz val="9"/>
        <color rgb="FF000000"/>
        <rFont val="돋움"/>
        <family val="3"/>
        <charset val="129"/>
      </rPr>
      <t>가정통신문</t>
    </r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</si>
  <si>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소식지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제공</t>
    </r>
    <r>
      <rPr>
        <b/>
        <sz val="9"/>
        <color rgb="FF000000"/>
        <rFont val="Tahoma"/>
        <family val="2"/>
      </rPr>
      <t xml:space="preserve"> </t>
    </r>
  </si>
  <si>
    <r>
      <t xml:space="preserve">: </t>
    </r>
    <r>
      <rPr>
        <sz val="9"/>
        <color rgb="FF000000"/>
        <rFont val="돋움"/>
        <family val="3"/>
        <charset val="129"/>
      </rPr>
      <t>보호자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만족도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설문조사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실시를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애로사항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욕구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조사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</si>
  <si>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보호자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만족도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조사</t>
    </r>
  </si>
  <si>
    <r>
      <t xml:space="preserve">: </t>
    </r>
    <r>
      <rPr>
        <sz val="9"/>
        <color rgb="FF000000"/>
        <rFont val="돋움"/>
        <family val="3"/>
        <charset val="129"/>
      </rPr>
      <t>가족간담회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어르신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케어에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대한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정보습득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애로사항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공유</t>
    </r>
  </si>
  <si>
    <t>소   계</t>
  </si>
  <si>
    <r>
      <t xml:space="preserve">: </t>
    </r>
    <r>
      <rPr>
        <sz val="9"/>
        <color rgb="FF000000"/>
        <rFont val="돋움"/>
        <family val="3"/>
        <charset val="129"/>
      </rPr>
      <t>어르신의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센터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이용편의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위한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송영서비스</t>
    </r>
  </si>
  <si>
    <r>
      <t xml:space="preserve">- </t>
    </r>
    <r>
      <rPr>
        <sz val="9"/>
        <color rgb="FF000000"/>
        <rFont val="돋움"/>
        <family val="3"/>
        <charset val="129"/>
      </rPr>
      <t>송영서비스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</si>
  <si>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송영서비스</t>
    </r>
  </si>
  <si>
    <t>소  계</t>
  </si>
  <si>
    <r>
      <t xml:space="preserve">￭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건강증진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</t>
    </r>
  </si>
  <si>
    <r>
      <t xml:space="preserve"> - </t>
    </r>
    <r>
      <rPr>
        <sz val="9"/>
        <rFont val="돋움"/>
        <family val="3"/>
        <charset val="129"/>
      </rPr>
      <t>언어치료</t>
    </r>
  </si>
  <si>
    <r>
      <t xml:space="preserve"> - </t>
    </r>
    <r>
      <rPr>
        <sz val="9"/>
        <rFont val="돋움"/>
        <family val="3"/>
        <charset val="129"/>
      </rPr>
      <t>의사소통도움</t>
    </r>
  </si>
  <si>
    <r>
      <t xml:space="preserve"> -</t>
    </r>
    <r>
      <rPr>
        <sz val="9"/>
        <color rgb="FF000000"/>
        <rFont val="굴림"/>
        <family val="3"/>
        <charset val="129"/>
      </rPr>
      <t>명절행사</t>
    </r>
  </si>
  <si>
    <r>
      <t xml:space="preserve"> -</t>
    </r>
    <r>
      <rPr>
        <sz val="9"/>
        <color rgb="FF000000"/>
        <rFont val="굴림"/>
        <family val="3"/>
        <charset val="129"/>
      </rPr>
      <t>생신잔치</t>
    </r>
  </si>
  <si>
    <r>
      <t xml:space="preserve"> - </t>
    </r>
    <r>
      <rPr>
        <sz val="9"/>
        <rFont val="돋움"/>
        <family val="3"/>
        <charset val="129"/>
      </rPr>
      <t>동화구연</t>
    </r>
  </si>
  <si>
    <r>
      <t xml:space="preserve"> - </t>
    </r>
    <r>
      <rPr>
        <sz val="9"/>
        <rFont val="돋움"/>
        <family val="3"/>
        <charset val="129"/>
      </rPr>
      <t>물리치료</t>
    </r>
  </si>
  <si>
    <r>
      <t>소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굴림"/>
        <family val="3"/>
        <charset val="129"/>
      </rPr>
      <t>계</t>
    </r>
  </si>
  <si>
    <r>
      <t xml:space="preserve">- </t>
    </r>
    <r>
      <rPr>
        <sz val="9"/>
        <color rgb="FF000000"/>
        <rFont val="굴림"/>
        <family val="3"/>
        <charset val="129"/>
      </rPr>
      <t>몸단장</t>
    </r>
  </si>
  <si>
    <r>
      <t>합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굴림"/>
        <family val="3"/>
        <charset val="129"/>
      </rPr>
      <t>계</t>
    </r>
    <r>
      <rPr>
        <b/>
        <sz val="9"/>
        <color rgb="FF000000"/>
        <rFont val="Tahoma"/>
        <family val="2"/>
      </rPr>
      <t xml:space="preserve"> </t>
    </r>
  </si>
  <si>
    <t>예산</t>
  </si>
  <si>
    <r>
      <t>목표</t>
    </r>
    <r>
      <rPr>
        <b/>
        <sz val="9"/>
        <color rgb="FF000000"/>
        <rFont val="Tahoma"/>
        <family val="2"/>
      </rPr>
      <t>(</t>
    </r>
    <r>
      <rPr>
        <b/>
        <sz val="9"/>
        <color rgb="FF000000"/>
        <rFont val="굴림"/>
        <family val="3"/>
        <charset val="129"/>
      </rPr>
      <t>명</t>
    </r>
    <r>
      <rPr>
        <b/>
        <sz val="9"/>
        <color rgb="FF000000"/>
        <rFont val="Tahoma"/>
        <family val="2"/>
      </rPr>
      <t>)</t>
    </r>
  </si>
  <si>
    <r>
      <t>분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굴림"/>
        <family val="3"/>
        <charset val="129"/>
      </rPr>
      <t>류</t>
    </r>
  </si>
  <si>
    <t>기대효과</t>
  </si>
  <si>
    <r>
      <t>사</t>
    </r>
    <r>
      <rPr>
        <b/>
        <sz val="9"/>
        <color rgb="FF000000"/>
        <rFont val="Tahoma"/>
        <family val="2"/>
      </rPr>
      <t xml:space="preserve">     </t>
    </r>
    <r>
      <rPr>
        <b/>
        <sz val="9"/>
        <color rgb="FF000000"/>
        <rFont val="굴림"/>
        <family val="3"/>
        <charset val="129"/>
      </rPr>
      <t>업</t>
    </r>
    <r>
      <rPr>
        <b/>
        <sz val="9"/>
        <color rgb="FF000000"/>
        <rFont val="Tahoma"/>
        <family val="2"/>
      </rPr>
      <t xml:space="preserve">     </t>
    </r>
    <r>
      <rPr>
        <b/>
        <sz val="9"/>
        <color rgb="FF000000"/>
        <rFont val="굴림"/>
        <family val="3"/>
        <charset val="129"/>
      </rPr>
      <t>내</t>
    </r>
    <r>
      <rPr>
        <b/>
        <sz val="9"/>
        <color rgb="FF000000"/>
        <rFont val="Tahoma"/>
        <family val="2"/>
      </rPr>
      <t xml:space="preserve">     </t>
    </r>
    <r>
      <rPr>
        <b/>
        <sz val="9"/>
        <color rgb="FF000000"/>
        <rFont val="굴림"/>
        <family val="3"/>
        <charset val="129"/>
      </rPr>
      <t>용</t>
    </r>
  </si>
  <si>
    <r>
      <t>계</t>
    </r>
    <r>
      <rPr>
        <b/>
        <sz val="9"/>
        <color rgb="FF000000"/>
        <rFont val="Tahoma"/>
        <family val="2"/>
      </rPr>
      <t xml:space="preserve">   </t>
    </r>
    <r>
      <rPr>
        <b/>
        <sz val="9"/>
        <color rgb="FF000000"/>
        <rFont val="굴림"/>
        <family val="3"/>
        <charset val="129"/>
      </rPr>
      <t>획</t>
    </r>
  </si>
  <si>
    <t>세부사업명</t>
  </si>
  <si>
    <r>
      <t>사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굴림"/>
        <family val="3"/>
        <charset val="129"/>
      </rPr>
      <t>업</t>
    </r>
  </si>
  <si>
    <t>공공요금 및
제세공과금</t>
    <phoneticPr fontId="12" type="noConversion"/>
  </si>
  <si>
    <t>프로그램사업비</t>
    <phoneticPr fontId="12" type="noConversion"/>
  </si>
  <si>
    <t>사업비</t>
    <phoneticPr fontId="12" type="noConversion"/>
  </si>
  <si>
    <t>가산금수입</t>
    <phoneticPr fontId="12" type="noConversion"/>
  </si>
  <si>
    <t>계</t>
    <phoneticPr fontId="12" type="noConversion"/>
  </si>
  <si>
    <t>요양
급여
수입</t>
    <phoneticPr fontId="12" type="noConversion"/>
  </si>
  <si>
    <t>회의비</t>
    <phoneticPr fontId="12" type="noConversion"/>
  </si>
  <si>
    <t>회의비</t>
    <phoneticPr fontId="12" type="noConversion"/>
  </si>
  <si>
    <t>이월금</t>
    <phoneticPr fontId="12" type="noConversion"/>
  </si>
  <si>
    <t>가산금
수입</t>
    <phoneticPr fontId="12" type="noConversion"/>
  </si>
  <si>
    <t>간호조무사</t>
    <phoneticPr fontId="12" type="noConversion"/>
  </si>
  <si>
    <t>원</t>
  </si>
  <si>
    <t>*</t>
  </si>
  <si>
    <t>사업비</t>
  </si>
  <si>
    <t>운영비</t>
  </si>
  <si>
    <t>소계</t>
  </si>
  <si>
    <t>생계비</t>
  </si>
  <si>
    <t>간식비</t>
  </si>
  <si>
    <t>개월</t>
  </si>
  <si>
    <t>=</t>
  </si>
  <si>
    <t>급식비</t>
  </si>
  <si>
    <t>수용기관
경비</t>
  </si>
  <si>
    <t>의료비</t>
  </si>
  <si>
    <t>프로그램
사업비</t>
  </si>
  <si>
    <t>기능회복훈련사업비</t>
  </si>
  <si>
    <t>인지활동형프로그램</t>
  </si>
  <si>
    <t>생신잔치</t>
  </si>
  <si>
    <t>이동지원사업비</t>
  </si>
  <si>
    <t>가족교육 및 상담사업비</t>
  </si>
  <si>
    <t>직원역량강화사업비</t>
  </si>
  <si>
    <t>기타사업비</t>
  </si>
  <si>
    <t>잡지출</t>
  </si>
  <si>
    <t>예비비및
기타</t>
  </si>
  <si>
    <t>예비비</t>
  </si>
  <si>
    <t>적립금및준비금</t>
    <phoneticPr fontId="12" type="noConversion"/>
  </si>
  <si>
    <t>운영충당적립금</t>
    <phoneticPr fontId="12" type="noConversion"/>
  </si>
  <si>
    <t>시설환경개선준비금</t>
    <phoneticPr fontId="12" type="noConversion"/>
  </si>
  <si>
    <t>운영충당적립금및환경개선준비금</t>
    <phoneticPr fontId="12" type="noConversion"/>
  </si>
  <si>
    <t>계</t>
    <phoneticPr fontId="12" type="noConversion"/>
  </si>
  <si>
    <t>임 · 직원 보수일람표</t>
  </si>
  <si>
    <t>어진샘주간노인복지센터</t>
  </si>
  <si>
    <t>(단위:원)</t>
  </si>
  <si>
    <t>순위</t>
  </si>
  <si>
    <t xml:space="preserve">직종 </t>
  </si>
  <si>
    <t>성명</t>
  </si>
  <si>
    <t>본봉</t>
  </si>
  <si>
    <t>수당</t>
  </si>
  <si>
    <t>공제액</t>
  </si>
  <si>
    <t>차감
지급액</t>
  </si>
  <si>
    <t>장기근속수당</t>
  </si>
  <si>
    <t>요양보호사</t>
  </si>
  <si>
    <t>여금숙</t>
  </si>
  <si>
    <t>정여주</t>
  </si>
  <si>
    <t>간호조무사</t>
  </si>
  <si>
    <t>안미영</t>
  </si>
  <si>
    <t>운전기사</t>
  </si>
  <si>
    <t>운영비</t>
    <phoneticPr fontId="12" type="noConversion"/>
  </si>
  <si>
    <t>소  계</t>
    <phoneticPr fontId="12" type="noConversion"/>
  </si>
  <si>
    <t>생계비</t>
    <phoneticPr fontId="12" type="noConversion"/>
  </si>
  <si>
    <t>수용기관경비</t>
    <phoneticPr fontId="12" type="noConversion"/>
  </si>
  <si>
    <t>의료비</t>
    <phoneticPr fontId="12" type="noConversion"/>
  </si>
  <si>
    <t>예비비및기타</t>
    <phoneticPr fontId="12" type="noConversion"/>
  </si>
  <si>
    <t>예비비및기타</t>
    <phoneticPr fontId="12" type="noConversion"/>
  </si>
  <si>
    <t>예비비</t>
    <phoneticPr fontId="12" type="noConversion"/>
  </si>
  <si>
    <t>적립금및준비금</t>
    <phoneticPr fontId="12" type="noConversion"/>
  </si>
  <si>
    <t>운영충당적립금및환경개선준비금</t>
    <phoneticPr fontId="12" type="noConversion"/>
  </si>
  <si>
    <t>계</t>
    <phoneticPr fontId="12" type="noConversion"/>
  </si>
  <si>
    <t>계</t>
    <phoneticPr fontId="12" type="noConversion"/>
  </si>
  <si>
    <t>인건비비율반영</t>
    <phoneticPr fontId="12" type="noConversion"/>
  </si>
  <si>
    <t>인건비비율미반영</t>
    <phoneticPr fontId="12" type="noConversion"/>
  </si>
  <si>
    <t>원</t>
    <phoneticPr fontId="12" type="noConversion"/>
  </si>
  <si>
    <t>)</t>
    <phoneticPr fontId="12" type="noConversion"/>
  </si>
  <si>
    <t>(</t>
    <phoneticPr fontId="12" type="noConversion"/>
  </si>
  <si>
    <t>원</t>
    <phoneticPr fontId="12" type="noConversion"/>
  </si>
  <si>
    <t>인력가산</t>
    <phoneticPr fontId="12" type="noConversion"/>
  </si>
  <si>
    <t>*</t>
    <phoneticPr fontId="12" type="noConversion"/>
  </si>
  <si>
    <t>개월</t>
    <phoneticPr fontId="12" type="noConversion"/>
  </si>
  <si>
    <t>=</t>
    <phoneticPr fontId="12" type="noConversion"/>
  </si>
  <si>
    <t>직접비</t>
    <phoneticPr fontId="12" type="noConversion"/>
  </si>
  <si>
    <t>간접비</t>
    <phoneticPr fontId="12" type="noConversion"/>
  </si>
  <si>
    <t>(장기근속수당-직접비)</t>
    <phoneticPr fontId="12" type="noConversion"/>
  </si>
  <si>
    <t>(명절휴가비-직접비)</t>
    <phoneticPr fontId="12" type="noConversion"/>
  </si>
  <si>
    <t>(명절휴가비-간접비)</t>
    <phoneticPr fontId="12" type="noConversion"/>
  </si>
  <si>
    <t>퇴직적립금(직접비)</t>
    <phoneticPr fontId="12" type="noConversion"/>
  </si>
  <si>
    <t>퇴직적립금(간접비)</t>
    <phoneticPr fontId="12" type="noConversion"/>
  </si>
  <si>
    <t>=</t>
    <phoneticPr fontId="12" type="noConversion"/>
  </si>
  <si>
    <t>사대보험(직접비)</t>
    <phoneticPr fontId="12" type="noConversion"/>
  </si>
  <si>
    <t>사대보험(간접비)</t>
    <phoneticPr fontId="12" type="noConversion"/>
  </si>
  <si>
    <t>      6. 시설이용자에 의한 수익은 시설내 운영비 및 기능보강비, 사업비로</t>
    <phoneticPr fontId="12" type="noConversion"/>
  </si>
  <si>
    <t xml:space="preserve">   사용할 수있다.</t>
    <phoneticPr fontId="12" type="noConversion"/>
  </si>
  <si>
    <t>■ 장기요양기관 재무ㆍ회계 규칙 [별지 제2호서식]</t>
  </si>
  <si>
    <t>임직원 보수 일람표</t>
  </si>
  <si>
    <t>순번</t>
  </si>
  <si>
    <t>직종</t>
  </si>
  <si>
    <t>인건비 구분</t>
  </si>
  <si>
    <t>각종 수당</t>
  </si>
  <si>
    <t>퇴직금 및 퇴직적립금</t>
  </si>
  <si>
    <t>사회보험 
부담금</t>
  </si>
  <si>
    <t>직접비</t>
  </si>
  <si>
    <t/>
  </si>
  <si>
    <t>직접 인건비 계</t>
  </si>
  <si>
    <t>간접 인건비 계</t>
  </si>
  <si>
    <t>총 인건비 계</t>
  </si>
  <si>
    <t>적립금
및
준비금</t>
    <phoneticPr fontId="12" type="noConversion"/>
  </si>
  <si>
    <t>계</t>
    <phoneticPr fontId="12" type="noConversion"/>
  </si>
  <si>
    <t>운영충당적립금및환경개선준비금</t>
    <phoneticPr fontId="12" type="noConversion"/>
  </si>
  <si>
    <t>운영충당
적립금</t>
    <phoneticPr fontId="12" type="noConversion"/>
  </si>
  <si>
    <t>시설환경개선
준비금</t>
    <phoneticPr fontId="12" type="noConversion"/>
  </si>
  <si>
    <t>적립금액</t>
    <phoneticPr fontId="12" type="noConversion"/>
  </si>
  <si>
    <t>적립예정금액</t>
    <phoneticPr fontId="12" type="noConversion"/>
  </si>
  <si>
    <t>(단위 : 원)</t>
    <phoneticPr fontId="12" type="noConversion"/>
  </si>
  <si>
    <t>식재료비(주말)</t>
    <phoneticPr fontId="12" type="noConversion"/>
  </si>
  <si>
    <t>일</t>
    <phoneticPr fontId="12" type="noConversion"/>
  </si>
  <si>
    <t>*</t>
    <phoneticPr fontId="12" type="noConversion"/>
  </si>
  <si>
    <t>개월</t>
    <phoneticPr fontId="12" type="noConversion"/>
  </si>
  <si>
    <t>명</t>
    <phoneticPr fontId="12" type="noConversion"/>
  </si>
  <si>
    <t>)</t>
    <phoneticPr fontId="12" type="noConversion"/>
  </si>
  <si>
    <t>=</t>
    <phoneticPr fontId="12" type="noConversion"/>
  </si>
  <si>
    <t>원</t>
    <phoneticPr fontId="12" type="noConversion"/>
  </si>
  <si>
    <t>이동송영비(주중)</t>
    <phoneticPr fontId="12" type="noConversion"/>
  </si>
  <si>
    <t>이동송영비(주말)</t>
    <phoneticPr fontId="12" type="noConversion"/>
  </si>
  <si>
    <t>사회복지사</t>
    <phoneticPr fontId="12" type="noConversion"/>
  </si>
  <si>
    <t>운전원</t>
    <phoneticPr fontId="12" type="noConversion"/>
  </si>
  <si>
    <t>보조금
수입</t>
    <phoneticPr fontId="12" type="noConversion"/>
  </si>
  <si>
    <t>국고보조금</t>
    <phoneticPr fontId="12" type="noConversion"/>
  </si>
  <si>
    <t>시도보조금</t>
    <phoneticPr fontId="12" type="noConversion"/>
  </si>
  <si>
    <t>*</t>
    <phoneticPr fontId="12" type="noConversion"/>
  </si>
  <si>
    <t>원</t>
    <phoneticPr fontId="12" type="noConversion"/>
  </si>
  <si>
    <t>=</t>
    <phoneticPr fontId="12" type="noConversion"/>
  </si>
  <si>
    <t>요양보호사</t>
    <phoneticPr fontId="12" type="noConversion"/>
  </si>
  <si>
    <t>신체활동지원</t>
    <phoneticPr fontId="56" type="noConversion"/>
  </si>
  <si>
    <t>신체활동
지원</t>
    <phoneticPr fontId="56" type="noConversion"/>
  </si>
  <si>
    <r>
      <t xml:space="preserve"> </t>
    </r>
    <r>
      <rPr>
        <b/>
        <sz val="9"/>
        <color rgb="FF000000"/>
        <rFont val="굴림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굴림"/>
        <family val="3"/>
        <charset val="129"/>
      </rPr>
      <t>신체활동지원</t>
    </r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</si>
  <si>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위생관리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능력향상
</t>
    </r>
    <r>
      <rPr>
        <sz val="9"/>
        <color rgb="FF000000"/>
        <rFont val="Tahoma"/>
        <family val="2"/>
      </rPr>
      <t xml:space="preserve">￭ </t>
    </r>
    <r>
      <rPr>
        <sz val="9"/>
        <color rgb="FF000000"/>
        <rFont val="돋움"/>
        <family val="3"/>
        <charset val="129"/>
      </rPr>
      <t>식사를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건강유지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필요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영양소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공급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원활한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배설활동으로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인한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생리적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유지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인지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신체기능을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유지하고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자립심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회복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</si>
  <si>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: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토</t>
    </r>
    <phoneticPr fontId="12" type="noConversion"/>
  </si>
  <si>
    <r>
      <t xml:space="preserve"> -</t>
    </r>
    <r>
      <rPr>
        <sz val="9"/>
        <color rgb="FF000000"/>
        <rFont val="굴림"/>
        <family val="3"/>
        <charset val="129"/>
      </rPr>
      <t>야외나들이</t>
    </r>
  </si>
  <si>
    <t>회의비</t>
    <phoneticPr fontId="12" type="noConversion"/>
  </si>
  <si>
    <t>원</t>
    <phoneticPr fontId="12" type="noConversion"/>
  </si>
  <si>
    <t>*</t>
    <phoneticPr fontId="12" type="noConversion"/>
  </si>
  <si>
    <t>회</t>
    <phoneticPr fontId="12" type="noConversion"/>
  </si>
  <si>
    <t>=</t>
    <phoneticPr fontId="12" type="noConversion"/>
  </si>
  <si>
    <t>개월</t>
    <phoneticPr fontId="12" type="noConversion"/>
  </si>
  <si>
    <t>폐기물처리비</t>
    <phoneticPr fontId="12" type="noConversion"/>
  </si>
  <si>
    <t>시설장비유지비</t>
    <phoneticPr fontId="12" type="noConversion"/>
  </si>
  <si>
    <t>생활체조</t>
    <phoneticPr fontId="12" type="noConversion"/>
  </si>
  <si>
    <t>원예교실</t>
    <phoneticPr fontId="12" type="noConversion"/>
  </si>
  <si>
    <t>교구작업활동</t>
    <phoneticPr fontId="12" type="noConversion"/>
  </si>
  <si>
    <t>치매예방교실</t>
    <phoneticPr fontId="12" type="noConversion"/>
  </si>
  <si>
    <t>명절행사</t>
    <phoneticPr fontId="12" type="noConversion"/>
  </si>
  <si>
    <t>어버이날행사</t>
    <phoneticPr fontId="12" type="noConversion"/>
  </si>
  <si>
    <t>영화감상</t>
    <phoneticPr fontId="12" type="noConversion"/>
  </si>
  <si>
    <t>요리활동</t>
    <phoneticPr fontId="12" type="noConversion"/>
  </si>
  <si>
    <t>개월</t>
    <phoneticPr fontId="12" type="noConversion"/>
  </si>
  <si>
    <t>가족교육 및 가족간담회</t>
    <phoneticPr fontId="12" type="noConversion"/>
  </si>
  <si>
    <t>직원교육</t>
    <phoneticPr fontId="12" type="noConversion"/>
  </si>
  <si>
    <t>직원포상</t>
    <phoneticPr fontId="12" type="noConversion"/>
  </si>
  <si>
    <t>행복한출근길</t>
    <phoneticPr fontId="12" type="noConversion"/>
  </si>
  <si>
    <t>홍보비</t>
    <phoneticPr fontId="12" type="noConversion"/>
  </si>
  <si>
    <t>시설환경개선준비금 적립</t>
    <phoneticPr fontId="12" type="noConversion"/>
  </si>
  <si>
    <t>전출금</t>
    <phoneticPr fontId="12" type="noConversion"/>
  </si>
  <si>
    <t>법인전출금</t>
    <phoneticPr fontId="12" type="noConversion"/>
  </si>
  <si>
    <t>운영충당적립금 적립</t>
    <phoneticPr fontId="12" type="noConversion"/>
  </si>
  <si>
    <r>
      <rPr>
        <sz val="9"/>
        <color rgb="FF000000"/>
        <rFont val="돋움"/>
        <family val="3"/>
        <charset val="129"/>
      </rPr>
      <t>개월</t>
    </r>
    <r>
      <rPr>
        <sz val="9"/>
        <color rgb="FF000000"/>
        <rFont val="Tahoma"/>
        <family val="2"/>
      </rPr>
      <t xml:space="preserve"> =</t>
    </r>
    <phoneticPr fontId="56" type="noConversion"/>
  </si>
  <si>
    <t>명</t>
    <phoneticPr fontId="56" type="noConversion"/>
  </si>
  <si>
    <t>회</t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</si>
  <si>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머리감기도움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</si>
  <si>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목욕도움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</si>
  <si>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옷갈아입기도움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</si>
  <si>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식사서비스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</si>
  <si>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간식서비스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</si>
  <si>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변기사용도움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</si>
  <si>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기저귀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교환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</si>
  <si>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이동도움</t>
    </r>
    <phoneticPr fontId="56" type="noConversion"/>
  </si>
  <si>
    <r>
      <t xml:space="preserve">: </t>
    </r>
    <r>
      <rPr>
        <sz val="9"/>
        <color rgb="FF000000"/>
        <rFont val="돋움"/>
        <family val="3"/>
        <charset val="129"/>
      </rPr>
      <t>일상생활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지원을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신체적</t>
    </r>
    <r>
      <rPr>
        <sz val="9"/>
        <color rgb="FF000000"/>
        <rFont val="Tahoma"/>
        <family val="2"/>
      </rPr>
      <t>/</t>
    </r>
    <r>
      <rPr>
        <sz val="9"/>
        <color rgb="FF000000"/>
        <rFont val="돋움"/>
        <family val="3"/>
        <charset val="129"/>
      </rPr>
      <t>인지적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</t>
    </r>
    <phoneticPr fontId="56" type="noConversion"/>
  </si>
  <si>
    <t>기능회복훈련</t>
    <phoneticPr fontId="56" type="noConversion"/>
  </si>
  <si>
    <t>신체기능 및 동작훈련</t>
    <phoneticPr fontId="56" type="noConversion"/>
  </si>
  <si>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맑은 고딕"/>
        <family val="3"/>
        <charset val="129"/>
        <scheme val="major"/>
      </rPr>
      <t xml:space="preserve">□ </t>
    </r>
    <r>
      <rPr>
        <b/>
        <sz val="9"/>
        <color rgb="FF000000"/>
        <rFont val="돋움"/>
        <family val="3"/>
        <charset val="129"/>
      </rPr>
      <t>신체기능훈련</t>
    </r>
    <phoneticPr fontId="56" type="noConversion"/>
  </si>
  <si>
    <r>
      <t>￭</t>
    </r>
    <r>
      <rPr>
        <sz val="9"/>
        <color rgb="FF000000"/>
        <rFont val="돋움"/>
        <family val="3"/>
        <charset val="129"/>
      </rPr>
      <t>규칙적인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운동으로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질병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손상기능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회복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신체활동을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정서적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안정감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</si>
  <si>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토</t>
    </r>
    <phoneticPr fontId="12" type="noConversion"/>
  </si>
  <si>
    <t>개월 =</t>
    <phoneticPr fontId="56" type="noConversion"/>
  </si>
  <si>
    <r>
      <t xml:space="preserve"> - </t>
    </r>
    <r>
      <rPr>
        <sz val="9"/>
        <color rgb="FF000000"/>
        <rFont val="굴림"/>
        <family val="3"/>
        <charset val="129"/>
      </rPr>
      <t>한글교실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</si>
  <si>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원예교실</t>
    </r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</si>
  <si>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관절구축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기능저하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예방</t>
    </r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</si>
  <si>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기본동작훈련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</si>
  <si>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일어나기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훈련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</si>
  <si>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보행훈련</t>
    </r>
    <r>
      <rPr>
        <sz val="9"/>
        <color rgb="FF000000"/>
        <rFont val="Tahoma"/>
        <family val="2"/>
      </rPr>
      <t>(</t>
    </r>
    <r>
      <rPr>
        <sz val="9"/>
        <color rgb="FF000000"/>
        <rFont val="돋움"/>
        <family val="3"/>
        <charset val="129"/>
      </rPr>
      <t>실내외</t>
    </r>
    <r>
      <rPr>
        <sz val="9"/>
        <color rgb="FF000000"/>
        <rFont val="Tahoma"/>
        <family val="2"/>
      </rPr>
      <t>)</t>
    </r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</si>
  <si>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 </t>
    </r>
    <r>
      <rPr>
        <sz val="9"/>
        <color rgb="FF000000"/>
        <rFont val="돋움"/>
        <family val="3"/>
        <charset val="129"/>
      </rPr>
      <t>신체기능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회복</t>
    </r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</si>
  <si>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일상생활동작훈련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</si>
  <si>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옷갈아입기동작훈련</t>
    </r>
    <phoneticPr fontId="12" type="noConversion"/>
  </si>
  <si>
    <r>
      <t xml:space="preserve"> - </t>
    </r>
    <r>
      <rPr>
        <sz val="9"/>
        <color rgb="FF000000"/>
        <rFont val="굴림"/>
        <family val="3"/>
        <charset val="129"/>
      </rPr>
      <t>식사동작훈련</t>
    </r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</si>
  <si>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돋움"/>
        <family val="3"/>
        <charset val="129"/>
      </rPr>
      <t>일상생활동작훈련을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심리</t>
    </r>
    <r>
      <rPr>
        <sz val="9"/>
        <color rgb="FF000000"/>
        <rFont val="Tahoma"/>
        <family val="2"/>
      </rPr>
      <t>,</t>
    </r>
    <r>
      <rPr>
        <sz val="9"/>
        <color rgb="FF000000"/>
        <rFont val="돋움"/>
        <family val="3"/>
        <charset val="129"/>
      </rPr>
      <t>정서적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건강증진</t>
    </r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</si>
  <si>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사회적응훈련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</si>
  <si>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세상뉴스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전하기</t>
    </r>
    <phoneticPr fontId="12" type="noConversion"/>
  </si>
  <si>
    <r>
      <t xml:space="preserve">￭ </t>
    </r>
    <r>
      <rPr>
        <sz val="9"/>
        <rFont val="돋움"/>
        <family val="3"/>
        <charset val="129"/>
      </rPr>
      <t>주요내용</t>
    </r>
    <r>
      <rPr>
        <sz val="9"/>
        <rFont val="Tahoma"/>
        <family val="2"/>
      </rPr>
      <t xml:space="preserve"> : </t>
    </r>
    <r>
      <rPr>
        <sz val="9"/>
        <rFont val="돋움"/>
        <family val="3"/>
        <charset val="129"/>
      </rPr>
      <t>사회적응능력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향상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도모</t>
    </r>
    <phoneticPr fontId="56" type="noConversion"/>
  </si>
  <si>
    <t>물리치료</t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</si>
  <si>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맑은 고딕"/>
        <family val="3"/>
        <charset val="129"/>
      </rPr>
      <t>물리치료</t>
    </r>
    <phoneticPr fontId="56" type="noConversion"/>
  </si>
  <si>
    <r>
      <t>￭</t>
    </r>
    <r>
      <rPr>
        <sz val="9"/>
        <color rgb="FF000000"/>
        <rFont val="돋움"/>
        <family val="3"/>
        <charset val="129"/>
      </rPr>
      <t>건강회복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</t>
    </r>
    <phoneticPr fontId="56" type="noConversion"/>
  </si>
  <si>
    <r>
      <t xml:space="preserve"> ￭ </t>
    </r>
    <r>
      <rPr>
        <sz val="9"/>
        <rFont val="굴림"/>
        <family val="3"/>
        <charset val="129"/>
      </rPr>
      <t>주요내용</t>
    </r>
    <r>
      <rPr>
        <sz val="9"/>
        <rFont val="Tahoma"/>
        <family val="2"/>
      </rPr>
      <t xml:space="preserve"> : </t>
    </r>
    <r>
      <rPr>
        <sz val="9"/>
        <rFont val="Tahoma"/>
        <family val="2"/>
      </rPr>
      <t xml:space="preserve"> </t>
    </r>
    <r>
      <rPr>
        <sz val="9"/>
        <rFont val="굴림"/>
        <family val="3"/>
        <charset val="129"/>
      </rPr>
      <t>열치료</t>
    </r>
    <r>
      <rPr>
        <sz val="9"/>
        <rFont val="Tahoma"/>
        <family val="2"/>
      </rPr>
      <t xml:space="preserve"> </t>
    </r>
    <r>
      <rPr>
        <sz val="9"/>
        <rFont val="굴림"/>
        <family val="3"/>
        <charset val="129"/>
      </rPr>
      <t>등</t>
    </r>
    <r>
      <rPr>
        <sz val="9"/>
        <rFont val="Tahoma"/>
        <family val="2"/>
      </rPr>
      <t xml:space="preserve"> </t>
    </r>
    <r>
      <rPr>
        <sz val="9"/>
        <rFont val="굴림"/>
        <family val="3"/>
        <charset val="129"/>
      </rPr>
      <t>제공</t>
    </r>
    <phoneticPr fontId="56" type="noConversion"/>
  </si>
  <si>
    <t>작업치료</t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</si>
  <si>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맑은 고딕"/>
        <family val="3"/>
        <charset val="129"/>
      </rPr>
      <t>기능훈련</t>
    </r>
    <phoneticPr fontId="56" type="noConversion"/>
  </si>
  <si>
    <r>
      <t>￭</t>
    </r>
    <r>
      <rPr>
        <sz val="9"/>
        <color rgb="FF000000"/>
        <rFont val="돋움"/>
        <family val="3"/>
        <charset val="129"/>
      </rPr>
      <t>일상생활동작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수행능력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증진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잔존능력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</si>
  <si>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토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</si>
  <si>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교구작업활동</t>
    </r>
    <phoneticPr fontId="56" type="noConversion"/>
  </si>
  <si>
    <t>여가활동
프로그램</t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</si>
  <si>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맑은 고딕"/>
        <family val="3"/>
        <charset val="129"/>
      </rPr>
      <t>신체활동프로그램</t>
    </r>
    <phoneticPr fontId="56" type="noConversion"/>
  </si>
  <si>
    <r>
      <t>￭</t>
    </r>
    <r>
      <rPr>
        <sz val="9"/>
        <color rgb="FF000000"/>
        <rFont val="돋움"/>
        <family val="3"/>
        <charset val="129"/>
      </rPr>
      <t>자기표현력과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자신감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사회</t>
    </r>
    <r>
      <rPr>
        <sz val="9"/>
        <color rgb="FF000000"/>
        <rFont val="Tahoma"/>
        <family val="2"/>
      </rPr>
      <t>,</t>
    </r>
    <r>
      <rPr>
        <sz val="9"/>
        <color rgb="FF000000"/>
        <rFont val="돋움"/>
        <family val="3"/>
        <charset val="129"/>
      </rPr>
      <t>정서적인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행동들을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긍정적으로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번화시키며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생기와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활기를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제공하여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삶의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증진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자긍심과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자존감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</si>
  <si>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금</t>
    </r>
    <r>
      <rPr>
        <sz val="9"/>
        <color rgb="FF000000"/>
        <rFont val="Tahoma"/>
        <family val="2"/>
      </rPr>
      <t xml:space="preserve"> 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</si>
  <si>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후마네트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</si>
  <si>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치매예방교실</t>
    </r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</si>
  <si>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신체적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건강증진을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도와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소외</t>
    </r>
    <r>
      <rPr>
        <sz val="9"/>
        <color rgb="FF000000"/>
        <rFont val="Tahoma"/>
        <family val="2"/>
      </rPr>
      <t>,</t>
    </r>
    <r>
      <rPr>
        <sz val="9"/>
        <color rgb="FF000000"/>
        <rFont val="굴림"/>
        <family val="3"/>
        <charset val="129"/>
      </rPr>
      <t>고독감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감소</t>
    </r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</si>
  <si>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특별활동프로그램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</si>
  <si>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어버이날행사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</si>
  <si>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영화감상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</si>
  <si>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요리활동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</si>
  <si>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특별활동을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고독감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해소와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수급자간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유대강화와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심리적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안정</t>
    </r>
    <phoneticPr fontId="56" type="noConversion"/>
  </si>
  <si>
    <t>인지/정서
서비스</t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</si>
  <si>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의사소통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및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언어치료</t>
    </r>
    <phoneticPr fontId="56" type="noConversion"/>
  </si>
  <si>
    <r>
      <t>￭</t>
    </r>
    <r>
      <rPr>
        <sz val="9"/>
        <color rgb="FF000000"/>
        <rFont val="돋움"/>
        <family val="3"/>
        <charset val="129"/>
      </rPr>
      <t>의사소통을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신뢰형성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자신감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인지훈련을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잔존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능력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긍정적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자극을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성취감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</t>
    </r>
    <phoneticPr fontId="56" type="noConversion"/>
  </si>
  <si>
    <r>
      <t xml:space="preserve">￭ </t>
    </r>
    <r>
      <rPr>
        <sz val="9"/>
        <rFont val="돋움"/>
        <family val="3"/>
        <charset val="129"/>
      </rPr>
      <t>주요내용</t>
    </r>
    <r>
      <rPr>
        <sz val="9"/>
        <rFont val="Tahoma"/>
        <family val="2"/>
      </rPr>
      <t xml:space="preserve"> : </t>
    </r>
    <r>
      <rPr>
        <sz val="9"/>
        <rFont val="돋움"/>
        <family val="3"/>
        <charset val="129"/>
      </rPr>
      <t>의사소통으로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공감대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형성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및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의견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존중</t>
    </r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</si>
  <si>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인지기능훈련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</si>
  <si>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금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</si>
  <si>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인지활동형프로그램</t>
    </r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</si>
  <si>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인지훈련을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인지기능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유지</t>
    </r>
    <r>
      <rPr>
        <sz val="9"/>
        <color rgb="FF000000"/>
        <rFont val="Tahoma"/>
        <family val="2"/>
      </rPr>
      <t>,</t>
    </r>
    <r>
      <rPr>
        <sz val="9"/>
        <color rgb="FF000000"/>
        <rFont val="굴림"/>
        <family val="3"/>
        <charset val="129"/>
      </rPr>
      <t>증진</t>
    </r>
    <phoneticPr fontId="56" type="noConversion"/>
  </si>
  <si>
    <t>간호및처치</t>
    <phoneticPr fontId="56" type="noConversion"/>
  </si>
  <si>
    <t>건강관리</t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</si>
  <si>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건강관리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</si>
  <si>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투약관리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</si>
  <si>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건강교실</t>
    </r>
    <phoneticPr fontId="12" type="noConversion"/>
  </si>
  <si>
    <r>
      <t xml:space="preserve"> - </t>
    </r>
    <r>
      <rPr>
        <sz val="9"/>
        <rFont val="돋움"/>
        <family val="3"/>
        <charset val="129"/>
      </rPr>
      <t>단순상처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처치</t>
    </r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</si>
  <si>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돋움"/>
        <family val="3"/>
        <charset val="129"/>
      </rPr>
      <t>체온</t>
    </r>
    <r>
      <rPr>
        <sz val="9"/>
        <color rgb="FF000000"/>
        <rFont val="Tahoma"/>
        <family val="2"/>
      </rPr>
      <t>,</t>
    </r>
    <r>
      <rPr>
        <sz val="9"/>
        <color rgb="FF000000"/>
        <rFont val="돋움"/>
        <family val="3"/>
        <charset val="129"/>
      </rPr>
      <t>맥박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혈압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혈당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측정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건강정보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</t>
    </r>
    <phoneticPr fontId="56" type="noConversion"/>
  </si>
  <si>
    <t>이동지원</t>
    <phoneticPr fontId="56" type="noConversion"/>
  </si>
  <si>
    <t>이동서비스</t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</si>
  <si>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가족들의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편의도모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센터의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접근성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</t>
    </r>
    <phoneticPr fontId="56" type="noConversion"/>
  </si>
  <si>
    <t>가족교육및상담</t>
    <phoneticPr fontId="56" type="noConversion"/>
  </si>
  <si>
    <t>가족교육</t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</si>
  <si>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가족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간담회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/>
    </r>
    <phoneticPr fontId="12" type="noConversion"/>
  </si>
  <si>
    <r>
      <t xml:space="preserve">￭ </t>
    </r>
    <r>
      <rPr>
        <sz val="9"/>
        <color rgb="FF000000"/>
        <rFont val="돋움"/>
        <family val="3"/>
        <charset val="129"/>
      </rPr>
      <t>시설과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가족의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유대감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r>
      <rPr>
        <sz val="9"/>
        <color rgb="FF000000"/>
        <rFont val="Tahoma"/>
        <family val="2"/>
      </rPr>
      <t xml:space="preserve">￭ </t>
    </r>
    <r>
      <rPr>
        <sz val="9"/>
        <color rgb="FF000000"/>
        <rFont val="돋움"/>
        <family val="3"/>
        <charset val="129"/>
      </rPr>
      <t>센터의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긍정적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이미지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r>
      <rPr>
        <sz val="9"/>
        <color rgb="FF000000"/>
        <rFont val="Tahoma"/>
        <family val="2"/>
      </rPr>
      <t xml:space="preserve">￭  </t>
    </r>
    <r>
      <rPr>
        <sz val="9"/>
        <color rgb="FF000000"/>
        <rFont val="돋움"/>
        <family val="3"/>
        <charset val="129"/>
      </rPr>
      <t>합리적인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운영방안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모색
</t>
    </r>
    <r>
      <rPr>
        <sz val="9"/>
        <color rgb="FF000000"/>
        <rFont val="Tahoma"/>
        <family val="2"/>
      </rPr>
      <t xml:space="preserve">￭ 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보호자의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욕구파악을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PG</t>
    </r>
    <r>
      <rPr>
        <sz val="9"/>
        <color rgb="FF000000"/>
        <rFont val="돋움"/>
        <family val="3"/>
        <charset val="129"/>
      </rPr>
      <t>개발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기반마련
</t>
    </r>
    <r>
      <rPr>
        <sz val="9"/>
        <color rgb="FF000000"/>
        <rFont val="Tahoma"/>
        <family val="2"/>
      </rPr>
      <t xml:space="preserve">￭ </t>
    </r>
    <r>
      <rPr>
        <sz val="9"/>
        <color rgb="FF000000"/>
        <rFont val="돋움"/>
        <family val="3"/>
        <charset val="129"/>
      </rPr>
      <t>센터와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원활한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소통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</si>
  <si>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 5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, 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</t>
    </r>
    <phoneticPr fontId="12" type="noConversion"/>
  </si>
  <si>
    <r>
      <t xml:space="preserve">- </t>
    </r>
    <r>
      <rPr>
        <sz val="9"/>
        <color rgb="FF000000"/>
        <rFont val="돋움"/>
        <family val="3"/>
        <charset val="129"/>
      </rPr>
      <t>가족</t>
    </r>
    <r>
      <rPr>
        <sz val="9"/>
        <color rgb="FF000000"/>
        <rFont val="돋움"/>
        <family val="3"/>
        <charset val="129"/>
      </rPr>
      <t>간담회</t>
    </r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</si>
  <si>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Tahoma"/>
        <family val="2"/>
      </rPr>
      <t xml:space="preserve"> 1</t>
    </r>
    <r>
      <rPr>
        <sz val="9"/>
        <color rgb="FF000000"/>
        <rFont val="굴림"/>
        <family val="3"/>
        <charset val="129"/>
      </rPr>
      <t>회</t>
    </r>
    <r>
      <rPr>
        <sz val="9"/>
        <color rgb="FF000000"/>
        <rFont val="Tahoma"/>
        <family val="2"/>
      </rPr>
      <t xml:space="preserve">  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</si>
  <si>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1</t>
    </r>
    <r>
      <rPr>
        <sz val="9"/>
        <color rgb="FF000000"/>
        <rFont val="굴림"/>
        <family val="3"/>
        <charset val="129"/>
      </rPr>
      <t>회</t>
    </r>
    <phoneticPr fontId="56" type="noConversion"/>
  </si>
  <si>
    <t>일</t>
    <phoneticPr fontId="12" type="noConversion"/>
  </si>
  <si>
    <r>
      <t xml:space="preserve"> - SNS</t>
    </r>
    <r>
      <rPr>
        <sz val="9"/>
        <color rgb="FF000000"/>
        <rFont val="돋움"/>
        <family val="3"/>
        <charset val="129"/>
      </rPr>
      <t>사진게시</t>
    </r>
    <phoneticPr fontId="56" type="noConversion"/>
  </si>
  <si>
    <r>
      <t xml:space="preserve">: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가족에게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가정통신문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명세서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교육정보지</t>
    </r>
    <r>
      <rPr>
        <sz val="9"/>
        <color rgb="FF000000"/>
        <rFont val="Tahoma"/>
        <family val="2"/>
      </rPr>
      <t>, SNS</t>
    </r>
    <r>
      <rPr>
        <sz val="9"/>
        <color rgb="FF000000"/>
        <rFont val="돋움"/>
        <family val="3"/>
        <charset val="129"/>
      </rPr>
      <t>사진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</t>
    </r>
    <phoneticPr fontId="56" type="noConversion"/>
  </si>
  <si>
    <t>직원역량강화</t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</si>
  <si>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수시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</si>
  <si>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직원교육</t>
    </r>
    <phoneticPr fontId="12" type="noConversion"/>
  </si>
  <si>
    <r>
      <t xml:space="preserve"> - </t>
    </r>
    <r>
      <rPr>
        <sz val="9"/>
        <color rgb="FF000000"/>
        <rFont val="돋움"/>
        <family val="3"/>
        <charset val="129"/>
      </rPr>
      <t>워크샵</t>
    </r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</si>
  <si>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급여제공지침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교육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</si>
  <si>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2-11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1</t>
    </r>
    <r>
      <rPr>
        <sz val="9"/>
        <color rgb="FF000000"/>
        <rFont val="굴림"/>
        <family val="3"/>
        <charset val="129"/>
      </rPr>
      <t>회</t>
    </r>
    <phoneticPr fontId="56" type="noConversion"/>
  </si>
  <si>
    <r>
      <t xml:space="preserve">- </t>
    </r>
    <r>
      <rPr>
        <sz val="9"/>
        <color rgb="FF000000"/>
        <rFont val="돋움"/>
        <family val="3"/>
        <charset val="129"/>
      </rPr>
      <t>급여제공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돋움"/>
        <family val="3"/>
        <charset val="129"/>
      </rPr>
      <t>급여제공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인력에게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종사자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윤리지침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성폭력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예방교육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응급상황대응교육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치매예방및</t>
    </r>
    <r>
      <rPr>
        <sz val="9"/>
        <color rgb="FF000000"/>
        <rFont val="Tahoma"/>
        <family val="2"/>
      </rPr>
      <t xml:space="preserve">  </t>
    </r>
    <r>
      <rPr>
        <sz val="9"/>
        <color rgb="FF000000"/>
        <rFont val="돋움"/>
        <family val="3"/>
        <charset val="129"/>
      </rPr>
      <t>관리교육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욕창예방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관리교육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낙상예방교육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노인인권보호</t>
    </r>
    <r>
      <rPr>
        <sz val="9"/>
        <color rgb="FF000000"/>
        <rFont val="Tahoma"/>
        <family val="2"/>
      </rPr>
      <t>/</t>
    </r>
    <r>
      <rPr>
        <sz val="9"/>
        <color rgb="FF000000"/>
        <rFont val="돋움"/>
        <family val="3"/>
        <charset val="129"/>
      </rPr>
      <t>노인학대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예방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감염예방교육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근골격계질환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예방교육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개인정보보호교육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</si>
  <si>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3, 6, 9,12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 </t>
    </r>
    <r>
      <rPr>
        <sz val="9"/>
        <color rgb="FF000000"/>
        <rFont val="굴림"/>
        <family val="3"/>
        <charset val="129"/>
      </rPr>
      <t>분기별</t>
    </r>
    <phoneticPr fontId="12" type="noConversion"/>
  </si>
  <si>
    <r>
      <t xml:space="preserve">- </t>
    </r>
    <r>
      <rPr>
        <sz val="9"/>
        <color rgb="FF000000"/>
        <rFont val="돋움"/>
        <family val="3"/>
        <charset val="129"/>
      </rPr>
      <t>복리후생</t>
    </r>
    <phoneticPr fontId="12" type="noConversion"/>
  </si>
  <si>
    <r>
      <t xml:space="preserve">- </t>
    </r>
    <r>
      <rPr>
        <sz val="9"/>
        <color rgb="FF000000"/>
        <rFont val="돋움"/>
        <family val="3"/>
        <charset val="129"/>
      </rPr>
      <t>직원연수</t>
    </r>
    <phoneticPr fontId="12" type="noConversion"/>
  </si>
  <si>
    <r>
      <t xml:space="preserve">: </t>
    </r>
    <r>
      <rPr>
        <sz val="9"/>
        <color rgb="FF000000"/>
        <rFont val="돋움"/>
        <family val="3"/>
        <charset val="129"/>
      </rPr>
      <t>직원의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동기부여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업무의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효과성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위한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직원복지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실시</t>
    </r>
    <phoneticPr fontId="12" type="noConversion"/>
  </si>
  <si>
    <r>
      <t xml:space="preserve"> </t>
    </r>
    <r>
      <rPr>
        <b/>
        <sz val="9"/>
        <rFont val="굴림"/>
        <family val="3"/>
        <charset val="129"/>
      </rPr>
      <t>□</t>
    </r>
    <r>
      <rPr>
        <b/>
        <sz val="9"/>
        <rFont val="Tahoma"/>
        <family val="2"/>
      </rPr>
      <t xml:space="preserve"> </t>
    </r>
    <r>
      <rPr>
        <b/>
        <sz val="9"/>
        <rFont val="굴림"/>
        <family val="3"/>
        <charset val="129"/>
      </rPr>
      <t>행복한출근길</t>
    </r>
    <phoneticPr fontId="12" type="noConversion"/>
  </si>
  <si>
    <r>
      <t xml:space="preserve">￭ </t>
    </r>
    <r>
      <rPr>
        <sz val="9"/>
        <rFont val="굴림"/>
        <family val="3"/>
        <charset val="129"/>
      </rPr>
      <t>수행시기</t>
    </r>
    <r>
      <rPr>
        <sz val="9"/>
        <rFont val="Tahoma"/>
        <family val="2"/>
      </rPr>
      <t xml:space="preserve">: </t>
    </r>
    <r>
      <rPr>
        <sz val="9"/>
        <rFont val="굴림"/>
        <family val="3"/>
        <charset val="129"/>
      </rPr>
      <t>상시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</si>
  <si>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행복한출근길</t>
    </r>
    <phoneticPr fontId="12" type="noConversion"/>
  </si>
  <si>
    <t>개월=</t>
    <phoneticPr fontId="12" type="noConversion"/>
  </si>
  <si>
    <r>
      <t xml:space="preserve">: </t>
    </r>
    <r>
      <rPr>
        <sz val="9"/>
        <rFont val="돋움"/>
        <family val="3"/>
        <charset val="129"/>
      </rPr>
      <t>직원들의 행복한 출근길을 도모하고 즐거운 업무환경을 만들기 위한 프로그램</t>
    </r>
    <phoneticPr fontId="12" type="noConversion"/>
  </si>
  <si>
    <t>기타</t>
    <phoneticPr fontId="12" type="noConversion"/>
  </si>
  <si>
    <t>한국형간이정신상태검사</t>
    <phoneticPr fontId="56" type="noConversion"/>
  </si>
  <si>
    <t>일상생활수행능력검사</t>
    <phoneticPr fontId="56" type="noConversion"/>
  </si>
  <si>
    <t>욕창위험도 검사</t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</si>
  <si>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욕구에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맞는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다양한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서비스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제공
</t>
    </r>
    <r>
      <rPr>
        <sz val="9"/>
        <color rgb="FF000000"/>
        <rFont val="Tahoma"/>
        <family val="2"/>
      </rPr>
      <t xml:space="preserve">￭ </t>
    </r>
    <r>
      <rPr>
        <sz val="9"/>
        <color rgb="FF000000"/>
        <rFont val="돋움"/>
        <family val="3"/>
        <charset val="129"/>
      </rPr>
      <t>센터의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효과적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운영</t>
    </r>
    <phoneticPr fontId="56" type="noConversion"/>
  </si>
  <si>
    <r>
      <t xml:space="preserve">￭ </t>
    </r>
    <r>
      <rPr>
        <sz val="9"/>
        <rFont val="굴림"/>
        <family val="3"/>
        <charset val="129"/>
      </rPr>
      <t>주요내용</t>
    </r>
    <r>
      <rPr>
        <sz val="9"/>
        <rFont val="Tahoma"/>
        <family val="2"/>
      </rPr>
      <t xml:space="preserve"> : </t>
    </r>
    <r>
      <rPr>
        <sz val="9"/>
        <rFont val="굴림"/>
        <family val="3"/>
        <charset val="129"/>
      </rPr>
      <t>삼성생명해운대지역단</t>
    </r>
    <r>
      <rPr>
        <sz val="9"/>
        <rFont val="Tahoma"/>
        <family val="2"/>
      </rPr>
      <t/>
    </r>
    <phoneticPr fontId="56" type="noConversion"/>
  </si>
  <si>
    <t>후원자 관리</t>
    <phoneticPr fontId="12" type="noConversion"/>
  </si>
  <si>
    <r>
      <t>￭</t>
    </r>
    <r>
      <rPr>
        <sz val="9"/>
        <color rgb="FF000000"/>
        <rFont val="돋움"/>
        <family val="3"/>
        <charset val="129"/>
      </rPr>
      <t>활동에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필요한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인적물적자원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확보를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서비스질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</t>
    </r>
    <phoneticPr fontId="56" type="noConversion"/>
  </si>
  <si>
    <t>계간지 발송</t>
    <phoneticPr fontId="12" type="noConversion"/>
  </si>
  <si>
    <t>연하장 발송</t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</si>
  <si>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후원자개발을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후원금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후원품후원을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다양한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프로그램을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진행하고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후원자에게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계간지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연하장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등을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발송하여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감사의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마음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전달</t>
    </r>
    <phoneticPr fontId="56" type="noConversion"/>
  </si>
  <si>
    <t>지역사회
홍보</t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</si>
  <si>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센터의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활성화</t>
    </r>
    <phoneticPr fontId="12" type="noConversion"/>
  </si>
  <si>
    <t>전자결재유지보수비</t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</si>
  <si>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눈과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협응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능력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향상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소근육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유지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스포츠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테이핑</t>
    </r>
    <phoneticPr fontId="56" type="noConversion"/>
  </si>
  <si>
    <t>원</t>
    <phoneticPr fontId="12" type="noConversion"/>
  </si>
  <si>
    <t>297mm×210mm[백상지(80g/㎡) 또는 중질지(80g/㎡)]</t>
  </si>
  <si>
    <t>원</t>
    <phoneticPr fontId="12" type="noConversion"/>
  </si>
  <si>
    <t>자동차세</t>
    <phoneticPr fontId="12" type="noConversion"/>
  </si>
  <si>
    <t>명</t>
    <phoneticPr fontId="12" type="noConversion"/>
  </si>
  <si>
    <t>차량 수리</t>
    <phoneticPr fontId="12" type="noConversion"/>
  </si>
  <si>
    <t>유류비</t>
    <phoneticPr fontId="12" type="noConversion"/>
  </si>
  <si>
    <t>종합검사비</t>
    <phoneticPr fontId="12" type="noConversion"/>
  </si>
  <si>
    <t>기타운영비</t>
    <phoneticPr fontId="12" type="noConversion"/>
  </si>
  <si>
    <t>황윤정</t>
    <phoneticPr fontId="12" type="noConversion"/>
  </si>
  <si>
    <t>법인회계전출금</t>
    <phoneticPr fontId="12" type="noConversion"/>
  </si>
  <si>
    <t>법인회계전출금</t>
    <phoneticPr fontId="12" type="noConversion"/>
  </si>
  <si>
    <t>수용비 및 수수료</t>
    <phoneticPr fontId="12" type="noConversion"/>
  </si>
  <si>
    <t>=</t>
    <phoneticPr fontId="12" type="noConversion"/>
  </si>
  <si>
    <t>원</t>
    <phoneticPr fontId="12" type="noConversion"/>
  </si>
  <si>
    <t>*</t>
    <phoneticPr fontId="12" type="noConversion"/>
  </si>
  <si>
    <t>운전원</t>
    <phoneticPr fontId="12" type="noConversion"/>
  </si>
  <si>
    <t>회</t>
    <phoneticPr fontId="12" type="noConversion"/>
  </si>
  <si>
    <t>간호조무사</t>
    <phoneticPr fontId="12" type="noConversion"/>
  </si>
  <si>
    <t>기관운영비</t>
    <phoneticPr fontId="12" type="noConversion"/>
  </si>
  <si>
    <t>원</t>
    <phoneticPr fontId="12" type="noConversion"/>
  </si>
  <si>
    <t>회</t>
    <phoneticPr fontId="12" type="noConversion"/>
  </si>
  <si>
    <t>전화유선요금</t>
    <phoneticPr fontId="12" type="noConversion"/>
  </si>
  <si>
    <t>8651 차량보험 가입</t>
    <phoneticPr fontId="12" type="noConversion"/>
  </si>
  <si>
    <t xml:space="preserve">컴퓨터렌탈 </t>
    <phoneticPr fontId="12" type="noConversion"/>
  </si>
  <si>
    <t xml:space="preserve">개월 </t>
    <phoneticPr fontId="12" type="noConversion"/>
  </si>
  <si>
    <t>목욕용품 구입</t>
    <phoneticPr fontId="12" type="noConversion"/>
  </si>
  <si>
    <t>요양보호사</t>
    <phoneticPr fontId="12" type="noConversion"/>
  </si>
  <si>
    <t>간호조무사</t>
    <phoneticPr fontId="12" type="noConversion"/>
  </si>
  <si>
    <t>사회복지사</t>
    <phoneticPr fontId="12" type="noConversion"/>
  </si>
  <si>
    <t xml:space="preserve">운전원 </t>
    <phoneticPr fontId="12" type="noConversion"/>
  </si>
  <si>
    <t>여금숙</t>
    <phoneticPr fontId="12" type="noConversion"/>
  </si>
  <si>
    <t>정여주</t>
    <phoneticPr fontId="12" type="noConversion"/>
  </si>
  <si>
    <t>안미영</t>
    <phoneticPr fontId="12" type="noConversion"/>
  </si>
  <si>
    <t>황윤정</t>
    <phoneticPr fontId="12" type="noConversion"/>
  </si>
  <si>
    <t>김용호</t>
    <phoneticPr fontId="12" type="noConversion"/>
  </si>
  <si>
    <t>1</t>
    <phoneticPr fontId="12" type="noConversion"/>
  </si>
  <si>
    <t>2</t>
    <phoneticPr fontId="12" type="noConversion"/>
  </si>
  <si>
    <t>3</t>
    <phoneticPr fontId="12" type="noConversion"/>
  </si>
  <si>
    <t>4</t>
    <phoneticPr fontId="12" type="noConversion"/>
  </si>
  <si>
    <t>5</t>
    <phoneticPr fontId="12" type="noConversion"/>
  </si>
  <si>
    <t>욕구사정실시</t>
    <phoneticPr fontId="56" type="noConversion"/>
  </si>
  <si>
    <r>
      <t xml:space="preserve">- </t>
    </r>
    <r>
      <rPr>
        <sz val="9"/>
        <color rgb="FF000000"/>
        <rFont val="돋움"/>
        <family val="3"/>
        <charset val="129"/>
      </rPr>
      <t>직무만족도조사</t>
    </r>
    <phoneticPr fontId="12" type="noConversion"/>
  </si>
  <si>
    <r>
      <t xml:space="preserve"> - </t>
    </r>
    <r>
      <rPr>
        <sz val="9"/>
        <rFont val="돋움"/>
        <family val="3"/>
        <charset val="129"/>
      </rPr>
      <t>건강레크레이션</t>
    </r>
    <phoneticPr fontId="12" type="noConversion"/>
  </si>
  <si>
    <r>
      <t xml:space="preserve"> - </t>
    </r>
    <r>
      <rPr>
        <sz val="9"/>
        <rFont val="돋움"/>
        <family val="3"/>
        <charset val="129"/>
      </rPr>
      <t>미술교실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</si>
  <si>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기능회복교실</t>
    </r>
    <r>
      <rPr>
        <sz val="9"/>
        <rFont val="Tahoma"/>
        <family val="2"/>
      </rPr>
      <t>(</t>
    </r>
    <r>
      <rPr>
        <sz val="9"/>
        <rFont val="돋움"/>
        <family val="3"/>
        <charset val="129"/>
      </rPr>
      <t>테이핑</t>
    </r>
    <r>
      <rPr>
        <sz val="9"/>
        <rFont val="Tahoma"/>
        <family val="2"/>
      </rPr>
      <t>)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</si>
  <si>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신체기능체크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</si>
  <si>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영양관리</t>
    </r>
    <phoneticPr fontId="56" type="noConversion"/>
  </si>
  <si>
    <r>
      <t xml:space="preserve"> - 1,3</t>
    </r>
    <r>
      <rPr>
        <sz val="9"/>
        <rFont val="돋움"/>
        <family val="3"/>
        <charset val="129"/>
      </rPr>
      <t>세대통합활동</t>
    </r>
    <phoneticPr fontId="12" type="noConversion"/>
  </si>
  <si>
    <r>
      <t xml:space="preserve"> -</t>
    </r>
    <r>
      <rPr>
        <sz val="9"/>
        <color rgb="FF000000"/>
        <rFont val="굴림"/>
        <family val="3"/>
        <charset val="129"/>
      </rPr>
      <t>세면도움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</si>
  <si>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구강관리</t>
    </r>
    <phoneticPr fontId="56" type="noConversion"/>
  </si>
  <si>
    <r>
      <rPr>
        <sz val="9"/>
        <color rgb="FF000000"/>
        <rFont val="돋움"/>
        <family val="3"/>
        <charset val="129"/>
      </rPr>
      <t>재난대응훈련</t>
    </r>
    <r>
      <rPr>
        <sz val="9"/>
        <color rgb="FF000000"/>
        <rFont val="Tahoma"/>
        <family val="2"/>
      </rPr>
      <t xml:space="preserve"> </t>
    </r>
    <phoneticPr fontId="12" type="noConversion"/>
  </si>
  <si>
    <t>급여제공계획수립</t>
    <phoneticPr fontId="12" type="noConversion"/>
  </si>
  <si>
    <r>
      <rPr>
        <sz val="9"/>
        <color rgb="FF000000"/>
        <rFont val="돋움"/>
        <family val="3"/>
        <charset val="129"/>
      </rPr>
      <t>노인인권보호지침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  <phoneticPr fontId="12" type="noConversion"/>
  </si>
  <si>
    <r>
      <rPr>
        <sz val="9"/>
        <color rgb="FF000000"/>
        <rFont val="돋움"/>
        <family val="3"/>
        <charset val="129"/>
      </rPr>
      <t>퇴소시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연계기록지제공</t>
    </r>
    <phoneticPr fontId="12" type="noConversion"/>
  </si>
  <si>
    <t>이동수칙제공</t>
    <phoneticPr fontId="12" type="noConversion"/>
  </si>
  <si>
    <r>
      <rPr>
        <sz val="9"/>
        <color rgb="FF000000"/>
        <rFont val="돋움"/>
        <family val="3"/>
        <charset val="129"/>
      </rPr>
      <t>급여제공기록지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</t>
    </r>
    <phoneticPr fontId="12" type="noConversion"/>
  </si>
  <si>
    <r>
      <rPr>
        <sz val="9"/>
        <color rgb="FF000000"/>
        <rFont val="돋움"/>
        <family val="3"/>
        <charset val="129"/>
      </rPr>
      <t>급여제공기록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평가</t>
    </r>
    <phoneticPr fontId="12" type="noConversion"/>
  </si>
  <si>
    <r>
      <t xml:space="preserve">- </t>
    </r>
    <r>
      <rPr>
        <sz val="9"/>
        <color rgb="FF000000"/>
        <rFont val="돋움"/>
        <family val="3"/>
        <charset val="129"/>
      </rPr>
      <t>보호자소통관리</t>
    </r>
    <phoneticPr fontId="12" type="noConversion"/>
  </si>
  <si>
    <r>
      <t xml:space="preserve"> - </t>
    </r>
    <r>
      <rPr>
        <sz val="9"/>
        <color rgb="FF000000"/>
        <rFont val="굴림"/>
        <family val="3"/>
        <charset val="129"/>
      </rPr>
      <t>사례관리회의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신체적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심리적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문제행동을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보이는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정보공유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대처방안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모색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 xml:space="preserve">
</t>
    </r>
    <r>
      <rPr>
        <sz val="9"/>
        <color rgb="FF000000"/>
        <rFont val="Tahoma"/>
        <family val="2"/>
      </rPr>
      <t xml:space="preserve"> - </t>
    </r>
    <r>
      <rPr>
        <sz val="9"/>
        <color rgb="FF000000"/>
        <rFont val="굴림"/>
        <family val="3"/>
        <charset val="129"/>
      </rPr>
      <t>대상자평가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연</t>
    </r>
    <r>
      <rPr>
        <sz val="9"/>
        <color rgb="FF000000"/>
        <rFont val="Tahoma"/>
        <family val="2"/>
      </rPr>
      <t>1</t>
    </r>
    <r>
      <rPr>
        <sz val="9"/>
        <color rgb="FF000000"/>
        <rFont val="굴림"/>
        <family val="3"/>
        <charset val="129"/>
      </rPr>
      <t>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대상자의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신체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정서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인지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검사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실시를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건강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호전도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파악</t>
    </r>
    <r>
      <rPr>
        <sz val="9"/>
        <color rgb="FF000000"/>
        <rFont val="Tahoma"/>
        <family val="2"/>
      </rPr>
      <t xml:space="preserve"> 
 - </t>
    </r>
    <r>
      <rPr>
        <sz val="9"/>
        <color rgb="FF000000"/>
        <rFont val="굴림"/>
        <family val="3"/>
        <charset val="129"/>
      </rPr>
      <t>보호자소통관리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이용자정보를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보호자에게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제공하고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보호자와의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소통을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강화함</t>
    </r>
    <r>
      <rPr>
        <sz val="9"/>
        <color rgb="FF000000"/>
        <rFont val="Tahoma"/>
        <family val="2"/>
      </rPr>
      <t xml:space="preserve"> </t>
    </r>
    <phoneticPr fontId="12" type="noConversion"/>
  </si>
  <si>
    <t>건강관리</t>
    <phoneticPr fontId="12" type="noConversion"/>
  </si>
  <si>
    <t>미술교실</t>
    <phoneticPr fontId="12" type="noConversion"/>
  </si>
  <si>
    <t>기능회복교실(테이핑)</t>
    <phoneticPr fontId="12" type="noConversion"/>
  </si>
  <si>
    <t>건강레크레이션</t>
    <phoneticPr fontId="12" type="noConversion"/>
  </si>
  <si>
    <t>간접비</t>
    <phoneticPr fontId="12" type="noConversion"/>
  </si>
  <si>
    <t>정문선</t>
    <phoneticPr fontId="12" type="noConversion"/>
  </si>
  <si>
    <t>×</t>
    <phoneticPr fontId="12" type="noConversion"/>
  </si>
  <si>
    <t>황윤정</t>
    <phoneticPr fontId="12" type="noConversion"/>
  </si>
  <si>
    <t>여금숙</t>
    <phoneticPr fontId="12" type="noConversion"/>
  </si>
  <si>
    <t>정여주</t>
    <phoneticPr fontId="12" type="noConversion"/>
  </si>
  <si>
    <t>정문선</t>
    <phoneticPr fontId="12" type="noConversion"/>
  </si>
  <si>
    <t>안미영</t>
    <phoneticPr fontId="12" type="noConversion"/>
  </si>
  <si>
    <t>김용호</t>
    <phoneticPr fontId="12" type="noConversion"/>
  </si>
  <si>
    <r>
      <t xml:space="preserve"> - </t>
    </r>
    <r>
      <rPr>
        <sz val="9"/>
        <color rgb="FF000000"/>
        <rFont val="돋움"/>
        <family val="3"/>
        <charset val="129"/>
      </rPr>
      <t>건강체조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</si>
  <si>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보호자만족도조사</t>
    </r>
    <phoneticPr fontId="12" type="noConversion"/>
  </si>
  <si>
    <t>직원연수</t>
    <phoneticPr fontId="12" type="noConversion"/>
  </si>
  <si>
    <t>원</t>
    <phoneticPr fontId="12" type="noConversion"/>
  </si>
  <si>
    <t>*</t>
    <phoneticPr fontId="12" type="noConversion"/>
  </si>
  <si>
    <t>회</t>
    <phoneticPr fontId="12" type="noConversion"/>
  </si>
  <si>
    <r>
      <t xml:space="preserve"> - </t>
    </r>
    <r>
      <rPr>
        <sz val="9"/>
        <rFont val="돋움"/>
        <family val="3"/>
        <charset val="129"/>
      </rPr>
      <t>생활체조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</si>
  <si>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노래교실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</si>
  <si>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한자교실</t>
    </r>
    <phoneticPr fontId="12" type="noConversion"/>
  </si>
  <si>
    <r>
      <rPr>
        <b/>
        <sz val="9"/>
        <color rgb="FF000000"/>
        <rFont val="Tahoma"/>
        <family val="2"/>
      </rPr>
      <t xml:space="preserve"> - </t>
    </r>
    <r>
      <rPr>
        <b/>
        <sz val="9"/>
        <color rgb="FF000000"/>
        <rFont val="맑은 고딕"/>
        <family val="2"/>
        <charset val="129"/>
      </rPr>
      <t>실버놀이</t>
    </r>
    <phoneticPr fontId="12" type="noConversion"/>
  </si>
  <si>
    <t>원</t>
    <phoneticPr fontId="12" type="noConversion"/>
  </si>
  <si>
    <t>중대사고 배상책임보험</t>
    <phoneticPr fontId="12" type="noConversion"/>
  </si>
  <si>
    <t>송영서비스(롯데렌탈)</t>
    <phoneticPr fontId="12" type="noConversion"/>
  </si>
  <si>
    <t>황윤정</t>
    <phoneticPr fontId="12" type="noConversion"/>
  </si>
  <si>
    <t>6</t>
    <phoneticPr fontId="12" type="noConversion"/>
  </si>
  <si>
    <r>
      <t>: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가족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상담</t>
    </r>
    <phoneticPr fontId="12" type="noConversion"/>
  </si>
  <si>
    <t>공휴및주말3등급</t>
    <phoneticPr fontId="12" type="noConversion"/>
  </si>
  <si>
    <t>공휴및주말4등급</t>
    <phoneticPr fontId="12" type="noConversion"/>
  </si>
  <si>
    <t>공휴및주말5등급</t>
    <phoneticPr fontId="12" type="noConversion"/>
  </si>
  <si>
    <r>
      <t xml:space="preserve"> - </t>
    </r>
    <r>
      <rPr>
        <b/>
        <sz val="9"/>
        <color theme="1"/>
        <rFont val="맑은 고딕"/>
        <family val="2"/>
        <charset val="129"/>
      </rPr>
      <t>실버요가</t>
    </r>
    <phoneticPr fontId="56" type="noConversion"/>
  </si>
  <si>
    <t>주중6등급</t>
    <phoneticPr fontId="12" type="noConversion"/>
  </si>
  <si>
    <t>여금숙,정여주</t>
    <phoneticPr fontId="12" type="noConversion"/>
  </si>
  <si>
    <t>2026
예산(A)</t>
    <phoneticPr fontId="12" type="noConversion"/>
  </si>
  <si>
    <t>2025
예산(B)</t>
    <phoneticPr fontId="12" type="noConversion"/>
  </si>
  <si>
    <t>(시간외수당-직접비)</t>
    <phoneticPr fontId="12" type="noConversion"/>
  </si>
  <si>
    <t xml:space="preserve">시간외수당 </t>
    <phoneticPr fontId="12" type="noConversion"/>
  </si>
  <si>
    <t>실버놀이교실</t>
    <phoneticPr fontId="12" type="noConversion"/>
  </si>
  <si>
    <t>2026년 특별회계</t>
    <phoneticPr fontId="12" type="noConversion"/>
  </si>
  <si>
    <t>시간외수당</t>
    <phoneticPr fontId="12" type="noConversion"/>
  </si>
  <si>
    <t xml:space="preserve">2026년 세입세출총괄예산 </t>
    <phoneticPr fontId="12" type="noConversion"/>
  </si>
  <si>
    <t>도배</t>
    <phoneticPr fontId="12" type="noConversion"/>
  </si>
  <si>
    <r>
      <t xml:space="preserve">      1. </t>
    </r>
    <r>
      <rPr>
        <b/>
        <sz val="18"/>
        <rFont val="맑은 고딕"/>
        <family val="3"/>
        <charset val="129"/>
        <scheme val="major"/>
      </rPr>
      <t>2026</t>
    </r>
    <r>
      <rPr>
        <b/>
        <sz val="18"/>
        <rFont val="한양신명조"/>
        <family val="3"/>
        <charset val="129"/>
      </rPr>
      <t>년도 주간노인복지센터 예산은 총</t>
    </r>
    <r>
      <rPr>
        <b/>
        <sz val="18"/>
        <rFont val="맑은 고딕"/>
        <family val="3"/>
        <charset val="129"/>
        <scheme val="major"/>
      </rPr>
      <t xml:space="preserve"> 257,270,000</t>
    </r>
    <r>
      <rPr>
        <b/>
        <sz val="18"/>
        <rFont val="한양신명조"/>
        <family val="3"/>
        <charset val="129"/>
      </rPr>
      <t xml:space="preserve">원이며, 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</si>
</sst>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#,###,"/>
    <numFmt numFmtId="178" formatCode="0_);[Red]\(0\)"/>
    <numFmt numFmtId="179" formatCode="#,##0&quot;원&quot;"/>
  </numFmts>
  <fonts count="98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9"/>
      <name val="돋움"/>
      <family val="3"/>
      <charset val="129"/>
    </font>
    <font>
      <b/>
      <sz val="35"/>
      <name val="휴먼옛체"/>
      <family val="1"/>
      <charset val="129"/>
    </font>
    <font>
      <b/>
      <i/>
      <sz val="18"/>
      <name val="휴먼옛체"/>
      <family val="1"/>
      <charset val="129"/>
    </font>
    <font>
      <b/>
      <i/>
      <sz val="9"/>
      <name val="휴먼옛체"/>
      <family val="1"/>
      <charset val="129"/>
    </font>
    <font>
      <b/>
      <sz val="16"/>
      <name val="한양신명조"/>
      <family val="3"/>
      <charset val="129"/>
    </font>
    <font>
      <b/>
      <sz val="12"/>
      <name val="돋움"/>
      <family val="3"/>
      <charset val="129"/>
    </font>
    <font>
      <b/>
      <sz val="18"/>
      <name val="한양신명조"/>
      <family val="3"/>
      <charset val="129"/>
    </font>
    <font>
      <b/>
      <sz val="18"/>
      <name val="돋움"/>
      <family val="3"/>
      <charset val="129"/>
    </font>
    <font>
      <sz val="18"/>
      <name val="한양신명조"/>
      <family val="3"/>
      <charset val="129"/>
    </font>
    <font>
      <sz val="16"/>
      <name val="한양신명조"/>
      <family val="3"/>
      <charset val="129"/>
    </font>
    <font>
      <sz val="9"/>
      <name val="한양신명조"/>
      <family val="3"/>
      <charset val="129"/>
    </font>
    <font>
      <sz val="9"/>
      <name val="돋움"/>
      <family val="3"/>
      <charset val="129"/>
    </font>
    <font>
      <b/>
      <sz val="10"/>
      <name val="굴림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2"/>
      <name val="돋움"/>
      <family val="3"/>
      <charset val="129"/>
    </font>
    <font>
      <sz val="12"/>
      <color theme="1"/>
      <name val="굴림"/>
      <family val="3"/>
      <charset val="129"/>
    </font>
    <font>
      <sz val="9"/>
      <name val="굴림"/>
      <family val="3"/>
      <charset val="129"/>
    </font>
    <font>
      <sz val="11"/>
      <color rgb="FFFF0000"/>
      <name val="굴림"/>
      <family val="3"/>
      <charset val="129"/>
    </font>
    <font>
      <sz val="11"/>
      <name val="굴림체"/>
      <family val="3"/>
      <charset val="129"/>
    </font>
    <font>
      <b/>
      <sz val="18"/>
      <name val="굴림"/>
      <family val="3"/>
      <charset val="129"/>
    </font>
    <font>
      <b/>
      <sz val="14"/>
      <name val="굴림"/>
      <family val="3"/>
      <charset val="129"/>
    </font>
    <font>
      <sz val="11"/>
      <color rgb="FF000000"/>
      <name val="돋움"/>
      <family val="3"/>
      <charset val="129"/>
    </font>
    <font>
      <sz val="10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13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color rgb="FF000000"/>
      <name val="Tahoma"/>
      <family val="2"/>
    </font>
    <font>
      <sz val="9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9"/>
      <name val="Tahoma"/>
      <family val="2"/>
    </font>
    <font>
      <b/>
      <sz val="9"/>
      <color rgb="FF000000"/>
      <name val="Tahoma"/>
      <family val="2"/>
    </font>
    <font>
      <b/>
      <sz val="9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FF0000"/>
      <name val="돋움"/>
      <family val="3"/>
      <charset val="129"/>
    </font>
    <font>
      <sz val="9"/>
      <color rgb="FFFF0000"/>
      <name val="Tahoma"/>
      <family val="2"/>
    </font>
    <font>
      <b/>
      <sz val="9"/>
      <color rgb="FF000000"/>
      <name val="맑은 고딕"/>
      <family val="3"/>
      <charset val="129"/>
    </font>
    <font>
      <b/>
      <sz val="9"/>
      <name val="Tahoma"/>
      <family val="2"/>
    </font>
    <font>
      <b/>
      <sz val="9"/>
      <name val="굴림"/>
      <family val="3"/>
      <charset val="129"/>
    </font>
    <font>
      <sz val="9"/>
      <color theme="1"/>
      <name val="Tahoma"/>
      <family val="2"/>
    </font>
    <font>
      <sz val="9"/>
      <color rgb="FF000000"/>
      <name val="맑은 고딕"/>
      <family val="3"/>
      <charset val="129"/>
      <scheme val="major"/>
    </font>
    <font>
      <b/>
      <sz val="9"/>
      <color rgb="FF000000"/>
      <name val="굴림"/>
      <family val="3"/>
      <charset val="129"/>
    </font>
    <font>
      <sz val="12"/>
      <name val="굴림체"/>
      <family val="3"/>
      <charset val="129"/>
    </font>
    <font>
      <sz val="12"/>
      <color indexed="9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굴림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2"/>
      <color rgb="FF000000"/>
      <name val="굴림"/>
      <family val="3"/>
      <charset val="129"/>
    </font>
    <font>
      <sz val="9"/>
      <color rgb="FF000000"/>
      <name val="돋움체"/>
      <family val="3"/>
      <charset val="129"/>
    </font>
    <font>
      <b/>
      <sz val="26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8"/>
      <color rgb="FF000000"/>
      <name val="돋움체"/>
      <family val="3"/>
      <charset val="129"/>
    </font>
    <font>
      <b/>
      <sz val="9"/>
      <color rgb="FF000000"/>
      <name val="Tahoma"/>
      <family val="2"/>
      <charset val="129"/>
    </font>
    <font>
      <b/>
      <sz val="9"/>
      <color rgb="FF000000"/>
      <name val="맑은 고딕"/>
      <family val="2"/>
      <charset val="129"/>
    </font>
    <font>
      <b/>
      <sz val="9"/>
      <color theme="1"/>
      <name val="Tahoma"/>
      <family val="2"/>
    </font>
    <font>
      <b/>
      <sz val="9"/>
      <color theme="1"/>
      <name val="맑은 고딕"/>
      <family val="2"/>
      <charset val="129"/>
    </font>
    <font>
      <sz val="11"/>
      <color theme="1"/>
      <name val="굴림"/>
      <family val="3"/>
      <charset val="129"/>
    </font>
    <font>
      <b/>
      <sz val="18"/>
      <name val="맑은 고딕"/>
      <family val="3"/>
      <charset val="129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/>
      <bottom style="mediumDashDot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DotDot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 style="medium">
        <color indexed="64"/>
      </right>
      <top/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">
        <color indexed="64"/>
      </right>
      <top style="mediumDashDot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DashDot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DashDotDot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565">
    <xf numFmtId="0" fontId="0" fillId="0" borderId="0"/>
    <xf numFmtId="0" fontId="10" fillId="0" borderId="0">
      <alignment vertical="center"/>
    </xf>
    <xf numFmtId="41" fontId="10" fillId="0" borderId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11" fillId="0" borderId="0"/>
    <xf numFmtId="41" fontId="4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11" fillId="0" borderId="0"/>
    <xf numFmtId="0" fontId="5" fillId="0" borderId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75" fillId="0" borderId="0" applyFont="0" applyFill="0" applyBorder="0" applyAlignment="0" applyProtection="0">
      <alignment vertical="center"/>
    </xf>
    <xf numFmtId="41" fontId="75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7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75" fillId="0" borderId="0">
      <alignment vertical="center"/>
    </xf>
    <xf numFmtId="0" fontId="85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85" fillId="0" borderId="0">
      <alignment vertical="center"/>
    </xf>
    <xf numFmtId="0" fontId="67" fillId="0" borderId="0">
      <alignment vertical="center"/>
    </xf>
    <xf numFmtId="0" fontId="85" fillId="0" borderId="0">
      <alignment vertical="center"/>
    </xf>
    <xf numFmtId="0" fontId="67" fillId="0" borderId="0">
      <alignment vertical="center"/>
    </xf>
    <xf numFmtId="0" fontId="85" fillId="0" borderId="0">
      <alignment vertical="center"/>
    </xf>
    <xf numFmtId="0" fontId="67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1" fillId="0" borderId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3" fillId="0" borderId="0">
      <alignment vertical="center"/>
    </xf>
    <xf numFmtId="0" fontId="6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8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65">
    <xf numFmtId="0" fontId="0" fillId="0" borderId="0" xfId="0"/>
    <xf numFmtId="0" fontId="13" fillId="0" borderId="0" xfId="3">
      <alignment vertical="center"/>
    </xf>
    <xf numFmtId="0" fontId="22" fillId="0" borderId="0" xfId="3" applyFont="1">
      <alignment vertical="center"/>
    </xf>
    <xf numFmtId="41" fontId="22" fillId="0" borderId="0" xfId="4" applyFont="1" applyAlignment="1">
      <alignment horizontal="center" vertical="center"/>
    </xf>
    <xf numFmtId="177" fontId="22" fillId="0" borderId="0" xfId="4" applyNumberFormat="1" applyFont="1" applyAlignment="1">
      <alignment vertical="center"/>
    </xf>
    <xf numFmtId="0" fontId="23" fillId="0" borderId="0" xfId="3" applyFont="1">
      <alignment vertical="center"/>
    </xf>
    <xf numFmtId="41" fontId="23" fillId="0" borderId="0" xfId="4" applyFont="1" applyAlignment="1">
      <alignment horizontal="center" vertical="center"/>
    </xf>
    <xf numFmtId="177" fontId="23" fillId="0" borderId="0" xfId="4" applyNumberFormat="1" applyFont="1" applyAlignment="1">
      <alignment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41" fontId="25" fillId="0" borderId="0" xfId="4" applyFont="1" applyAlignment="1">
      <alignment horizontal="center" vertical="center"/>
    </xf>
    <xf numFmtId="177" fontId="25" fillId="0" borderId="0" xfId="4" applyNumberFormat="1" applyFont="1">
      <alignment vertical="center"/>
    </xf>
    <xf numFmtId="0" fontId="27" fillId="0" borderId="0" xfId="3" applyFont="1">
      <alignment vertical="center"/>
    </xf>
    <xf numFmtId="177" fontId="28" fillId="0" borderId="0" xfId="4" applyNumberFormat="1" applyFont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177" fontId="28" fillId="0" borderId="0" xfId="4" applyNumberFormat="1" applyFont="1" applyAlignment="1">
      <alignment horizontal="right" vertical="center" wrapText="1"/>
    </xf>
    <xf numFmtId="177" fontId="13" fillId="0" borderId="0" xfId="3" applyNumberFormat="1">
      <alignment vertical="center"/>
    </xf>
    <xf numFmtId="0" fontId="31" fillId="0" borderId="0" xfId="3" applyFont="1" applyAlignment="1">
      <alignment vertical="center" shrinkToFit="1"/>
    </xf>
    <xf numFmtId="41" fontId="31" fillId="0" borderId="0" xfId="4" applyFont="1" applyBorder="1" applyAlignment="1">
      <alignment vertical="center" shrinkToFit="1"/>
    </xf>
    <xf numFmtId="0" fontId="32" fillId="2" borderId="33" xfId="3" applyFont="1" applyFill="1" applyBorder="1" applyAlignment="1">
      <alignment horizontal="left" vertical="center" shrinkToFit="1"/>
    </xf>
    <xf numFmtId="0" fontId="32" fillId="2" borderId="33" xfId="3" applyFont="1" applyFill="1" applyBorder="1" applyAlignment="1">
      <alignment horizontal="right" vertical="center" shrinkToFit="1"/>
    </xf>
    <xf numFmtId="0" fontId="32" fillId="2" borderId="34" xfId="3" applyFont="1" applyFill="1" applyBorder="1" applyAlignment="1">
      <alignment horizontal="right" vertical="center" shrinkToFit="1"/>
    </xf>
    <xf numFmtId="0" fontId="32" fillId="2" borderId="3" xfId="3" applyFont="1" applyFill="1" applyBorder="1" applyAlignment="1">
      <alignment horizontal="left" vertical="center" shrinkToFit="1"/>
    </xf>
    <xf numFmtId="0" fontId="32" fillId="2" borderId="3" xfId="3" applyFont="1" applyFill="1" applyBorder="1" applyAlignment="1">
      <alignment horizontal="center" vertical="center" shrinkToFit="1"/>
    </xf>
    <xf numFmtId="0" fontId="32" fillId="2" borderId="3" xfId="3" applyFont="1" applyFill="1" applyBorder="1" applyAlignment="1">
      <alignment horizontal="right" vertical="center" shrinkToFit="1"/>
    </xf>
    <xf numFmtId="0" fontId="32" fillId="2" borderId="27" xfId="3" applyFont="1" applyFill="1" applyBorder="1" applyAlignment="1">
      <alignment horizontal="right" vertical="center" shrinkToFit="1"/>
    </xf>
    <xf numFmtId="0" fontId="32" fillId="2" borderId="11" xfId="3" applyFont="1" applyFill="1" applyBorder="1" applyAlignment="1">
      <alignment horizontal="left" vertical="center" shrinkToFit="1"/>
    </xf>
    <xf numFmtId="0" fontId="32" fillId="2" borderId="11" xfId="3" applyFont="1" applyFill="1" applyBorder="1" applyAlignment="1">
      <alignment horizontal="center" vertical="center" shrinkToFit="1"/>
    </xf>
    <xf numFmtId="0" fontId="32" fillId="2" borderId="11" xfId="3" applyFont="1" applyFill="1" applyBorder="1" applyAlignment="1">
      <alignment horizontal="right" vertical="center" shrinkToFit="1"/>
    </xf>
    <xf numFmtId="0" fontId="32" fillId="2" borderId="35" xfId="3" applyFont="1" applyFill="1" applyBorder="1" applyAlignment="1">
      <alignment horizontal="right" vertical="center" shrinkToFit="1"/>
    </xf>
    <xf numFmtId="176" fontId="31" fillId="0" borderId="3" xfId="4" applyNumberFormat="1" applyFont="1" applyFill="1" applyBorder="1" applyAlignment="1">
      <alignment horizontal="center" vertical="center" shrinkToFit="1"/>
    </xf>
    <xf numFmtId="176" fontId="31" fillId="0" borderId="0" xfId="4" applyNumberFormat="1" applyFont="1" applyFill="1" applyBorder="1" applyAlignment="1">
      <alignment vertical="center" shrinkToFit="1"/>
    </xf>
    <xf numFmtId="179" fontId="31" fillId="0" borderId="35" xfId="4" applyNumberFormat="1" applyFont="1" applyFill="1" applyBorder="1" applyAlignment="1">
      <alignment horizontal="right" vertical="center" shrinkToFit="1"/>
    </xf>
    <xf numFmtId="179" fontId="31" fillId="0" borderId="37" xfId="4" applyNumberFormat="1" applyFont="1" applyFill="1" applyBorder="1" applyAlignment="1">
      <alignment horizontal="right" vertical="center" shrinkToFit="1"/>
    </xf>
    <xf numFmtId="176" fontId="31" fillId="0" borderId="14" xfId="4" applyNumberFormat="1" applyFont="1" applyFill="1" applyBorder="1" applyAlignment="1">
      <alignment vertical="center" shrinkToFit="1"/>
    </xf>
    <xf numFmtId="177" fontId="13" fillId="0" borderId="0" xfId="3" applyNumberFormat="1" applyAlignment="1">
      <alignment horizontal="center" vertical="center"/>
    </xf>
    <xf numFmtId="0" fontId="13" fillId="0" borderId="0" xfId="3" applyAlignment="1">
      <alignment horizontal="left" vertical="center"/>
    </xf>
    <xf numFmtId="0" fontId="13" fillId="0" borderId="0" xfId="3" applyAlignment="1">
      <alignment horizontal="right" vertical="center"/>
    </xf>
    <xf numFmtId="0" fontId="33" fillId="0" borderId="0" xfId="3" applyFont="1" applyAlignment="1">
      <alignment vertical="center" shrinkToFit="1"/>
    </xf>
    <xf numFmtId="41" fontId="33" fillId="0" borderId="0" xfId="4" applyFont="1" applyBorder="1" applyAlignment="1">
      <alignment vertical="center" shrinkToFit="1"/>
    </xf>
    <xf numFmtId="0" fontId="34" fillId="2" borderId="33" xfId="3" applyFont="1" applyFill="1" applyBorder="1" applyAlignment="1">
      <alignment vertical="center" shrinkToFit="1"/>
    </xf>
    <xf numFmtId="0" fontId="34" fillId="2" borderId="33" xfId="3" applyFont="1" applyFill="1" applyBorder="1" applyAlignment="1">
      <alignment horizontal="right" vertical="center" shrinkToFit="1"/>
    </xf>
    <xf numFmtId="176" fontId="33" fillId="0" borderId="11" xfId="4" applyNumberFormat="1" applyFont="1" applyFill="1" applyBorder="1" applyAlignment="1">
      <alignment horizontal="right" vertical="center" shrinkToFit="1"/>
    </xf>
    <xf numFmtId="0" fontId="33" fillId="0" borderId="0" xfId="3" applyFont="1" applyAlignment="1">
      <alignment horizontal="center" vertical="center" shrinkToFit="1"/>
    </xf>
    <xf numFmtId="0" fontId="33" fillId="0" borderId="0" xfId="3" applyFont="1" applyAlignment="1">
      <alignment horizontal="right" vertical="center" shrinkToFit="1"/>
    </xf>
    <xf numFmtId="176" fontId="33" fillId="0" borderId="0" xfId="4" applyNumberFormat="1" applyFont="1" applyBorder="1" applyAlignment="1">
      <alignment horizontal="right" vertical="center" shrinkToFit="1"/>
    </xf>
    <xf numFmtId="41" fontId="33" fillId="0" borderId="0" xfId="3" applyNumberFormat="1" applyFont="1" applyAlignment="1">
      <alignment vertical="center" shrinkToFit="1"/>
    </xf>
    <xf numFmtId="0" fontId="33" fillId="4" borderId="0" xfId="3" applyFont="1" applyFill="1" applyAlignment="1">
      <alignment vertical="center" shrinkToFit="1"/>
    </xf>
    <xf numFmtId="0" fontId="37" fillId="0" borderId="0" xfId="3" applyFont="1" applyAlignment="1">
      <alignment vertical="center" shrinkToFit="1"/>
    </xf>
    <xf numFmtId="0" fontId="31" fillId="0" borderId="0" xfId="3" applyFont="1" applyAlignment="1">
      <alignment vertical="center" wrapText="1" shrinkToFit="1"/>
    </xf>
    <xf numFmtId="177" fontId="31" fillId="0" borderId="0" xfId="3" applyNumberFormat="1" applyFont="1" applyAlignment="1">
      <alignment horizontal="center" vertical="center" shrinkToFit="1"/>
    </xf>
    <xf numFmtId="177" fontId="38" fillId="0" borderId="0" xfId="3" applyNumberFormat="1" applyFont="1" applyAlignment="1">
      <alignment horizontal="center" vertical="center" shrinkToFit="1"/>
    </xf>
    <xf numFmtId="41" fontId="37" fillId="0" borderId="0" xfId="4" applyFont="1" applyAlignment="1">
      <alignment vertical="center" shrinkToFit="1"/>
    </xf>
    <xf numFmtId="176" fontId="31" fillId="0" borderId="6" xfId="4" applyNumberFormat="1" applyFont="1" applyFill="1" applyBorder="1" applyAlignment="1">
      <alignment horizontal="left" vertical="center" shrinkToFit="1"/>
    </xf>
    <xf numFmtId="176" fontId="31" fillId="0" borderId="0" xfId="4" applyNumberFormat="1" applyFont="1" applyFill="1" applyBorder="1" applyAlignment="1">
      <alignment horizontal="right" vertical="center" shrinkToFit="1"/>
    </xf>
    <xf numFmtId="0" fontId="31" fillId="0" borderId="29" xfId="3" applyFont="1" applyBorder="1" applyAlignment="1">
      <alignment horizontal="right" vertical="center" shrinkToFit="1"/>
    </xf>
    <xf numFmtId="179" fontId="31" fillId="0" borderId="29" xfId="4" applyNumberFormat="1" applyFont="1" applyFill="1" applyBorder="1" applyAlignment="1">
      <alignment horizontal="right" vertical="center" shrinkToFit="1"/>
    </xf>
    <xf numFmtId="176" fontId="32" fillId="0" borderId="5" xfId="4" applyNumberFormat="1" applyFont="1" applyFill="1" applyBorder="1" applyAlignment="1">
      <alignment horizontal="center" vertical="center" shrinkToFit="1"/>
    </xf>
    <xf numFmtId="176" fontId="31" fillId="0" borderId="40" xfId="4" applyNumberFormat="1" applyFont="1" applyFill="1" applyBorder="1" applyAlignment="1">
      <alignment horizontal="left" vertical="center" shrinkToFit="1"/>
    </xf>
    <xf numFmtId="176" fontId="31" fillId="0" borderId="41" xfId="4" applyNumberFormat="1" applyFont="1" applyFill="1" applyBorder="1" applyAlignment="1">
      <alignment horizontal="center" vertical="center" shrinkToFit="1"/>
    </xf>
    <xf numFmtId="176" fontId="31" fillId="0" borderId="41" xfId="4" applyNumberFormat="1" applyFont="1" applyFill="1" applyBorder="1" applyAlignment="1">
      <alignment horizontal="right" vertical="center" shrinkToFit="1"/>
    </xf>
    <xf numFmtId="179" fontId="31" fillId="0" borderId="42" xfId="4" applyNumberFormat="1" applyFont="1" applyFill="1" applyBorder="1" applyAlignment="1">
      <alignment horizontal="right" vertical="center" shrinkToFit="1"/>
    </xf>
    <xf numFmtId="176" fontId="32" fillId="0" borderId="11" xfId="4" applyNumberFormat="1" applyFont="1" applyFill="1" applyBorder="1" applyAlignment="1">
      <alignment horizontal="right" vertical="center" shrinkToFit="1"/>
    </xf>
    <xf numFmtId="176" fontId="34" fillId="0" borderId="11" xfId="4" applyNumberFormat="1" applyFont="1" applyFill="1" applyBorder="1" applyAlignment="1">
      <alignment horizontal="right" vertical="center" shrinkToFit="1"/>
    </xf>
    <xf numFmtId="41" fontId="33" fillId="0" borderId="0" xfId="8" applyFont="1" applyBorder="1" applyAlignment="1">
      <alignment vertical="center" shrinkToFit="1"/>
    </xf>
    <xf numFmtId="176" fontId="33" fillId="0" borderId="11" xfId="4" applyNumberFormat="1" applyFont="1" applyFill="1" applyBorder="1" applyAlignment="1">
      <alignment horizontal="center" vertical="center" shrinkToFit="1"/>
    </xf>
    <xf numFmtId="176" fontId="36" fillId="3" borderId="0" xfId="4" applyNumberFormat="1" applyFont="1" applyFill="1" applyBorder="1" applyAlignment="1">
      <alignment horizontal="right" vertical="center" shrinkToFit="1"/>
    </xf>
    <xf numFmtId="41" fontId="34" fillId="0" borderId="0" xfId="3" applyNumberFormat="1" applyFont="1" applyAlignment="1">
      <alignment vertical="center" shrinkToFit="1"/>
    </xf>
    <xf numFmtId="177" fontId="31" fillId="0" borderId="7" xfId="3" applyNumberFormat="1" applyFont="1" applyBorder="1" applyAlignment="1">
      <alignment horizontal="center" vertical="center" shrinkToFit="1"/>
    </xf>
    <xf numFmtId="0" fontId="33" fillId="5" borderId="0" xfId="3" applyFont="1" applyFill="1" applyAlignment="1">
      <alignment vertical="center" shrinkToFit="1"/>
    </xf>
    <xf numFmtId="41" fontId="33" fillId="5" borderId="0" xfId="4" applyFont="1" applyFill="1" applyBorder="1" applyAlignment="1">
      <alignment vertical="center" shrinkToFit="1"/>
    </xf>
    <xf numFmtId="0" fontId="33" fillId="0" borderId="45" xfId="3" applyFont="1" applyBorder="1" applyAlignment="1">
      <alignment horizontal="center" vertical="center" shrinkToFit="1"/>
    </xf>
    <xf numFmtId="176" fontId="36" fillId="0" borderId="47" xfId="4" applyNumberFormat="1" applyFont="1" applyFill="1" applyBorder="1" applyAlignment="1">
      <alignment horizontal="center" vertical="center" shrinkToFit="1"/>
    </xf>
    <xf numFmtId="0" fontId="34" fillId="2" borderId="34" xfId="3" applyFont="1" applyFill="1" applyBorder="1" applyAlignment="1">
      <alignment horizontal="center" vertical="center" shrinkToFit="1"/>
    </xf>
    <xf numFmtId="179" fontId="33" fillId="0" borderId="29" xfId="4" applyNumberFormat="1" applyFont="1" applyFill="1" applyBorder="1" applyAlignment="1">
      <alignment horizontal="center" vertical="center" shrinkToFit="1"/>
    </xf>
    <xf numFmtId="179" fontId="34" fillId="0" borderId="46" xfId="4" applyNumberFormat="1" applyFont="1" applyFill="1" applyBorder="1" applyAlignment="1">
      <alignment horizontal="center" vertical="center" shrinkToFit="1"/>
    </xf>
    <xf numFmtId="179" fontId="36" fillId="3" borderId="29" xfId="4" applyNumberFormat="1" applyFont="1" applyFill="1" applyBorder="1" applyAlignment="1">
      <alignment horizontal="center" vertical="center" shrinkToFit="1"/>
    </xf>
    <xf numFmtId="176" fontId="34" fillId="0" borderId="35" xfId="4" applyNumberFormat="1" applyFont="1" applyFill="1" applyBorder="1" applyAlignment="1">
      <alignment horizontal="center" vertical="center" shrinkToFit="1"/>
    </xf>
    <xf numFmtId="176" fontId="34" fillId="0" borderId="46" xfId="4" applyNumberFormat="1" applyFont="1" applyFill="1" applyBorder="1" applyAlignment="1">
      <alignment horizontal="center" vertical="center" shrinkToFit="1"/>
    </xf>
    <xf numFmtId="176" fontId="36" fillId="0" borderId="49" xfId="4" applyNumberFormat="1" applyFont="1" applyFill="1" applyBorder="1" applyAlignment="1">
      <alignment horizontal="center" vertical="center" shrinkToFit="1"/>
    </xf>
    <xf numFmtId="176" fontId="33" fillId="0" borderId="35" xfId="4" applyNumberFormat="1" applyFont="1" applyFill="1" applyBorder="1" applyAlignment="1">
      <alignment horizontal="center" vertical="center" shrinkToFit="1"/>
    </xf>
    <xf numFmtId="176" fontId="33" fillId="0" borderId="11" xfId="4" applyNumberFormat="1" applyFont="1" applyFill="1" applyBorder="1" applyAlignment="1">
      <alignment horizontal="left" vertical="center" shrinkToFit="1"/>
    </xf>
    <xf numFmtId="41" fontId="34" fillId="2" borderId="33" xfId="8" applyFont="1" applyFill="1" applyBorder="1" applyAlignment="1">
      <alignment horizontal="right" vertical="center" shrinkToFit="1"/>
    </xf>
    <xf numFmtId="41" fontId="33" fillId="0" borderId="0" xfId="8" applyFont="1" applyAlignment="1">
      <alignment horizontal="right" vertical="center" shrinkToFit="1"/>
    </xf>
    <xf numFmtId="0" fontId="33" fillId="5" borderId="0" xfId="3" applyFont="1" applyFill="1" applyAlignment="1">
      <alignment horizontal="left" vertical="center" shrinkToFit="1"/>
    </xf>
    <xf numFmtId="176" fontId="36" fillId="0" borderId="0" xfId="4" applyNumberFormat="1" applyFont="1" applyBorder="1" applyAlignment="1">
      <alignment horizontal="center" vertical="center" shrinkToFit="1"/>
    </xf>
    <xf numFmtId="0" fontId="14" fillId="0" borderId="0" xfId="3" applyFont="1">
      <alignment vertical="center"/>
    </xf>
    <xf numFmtId="41" fontId="14" fillId="0" borderId="0" xfId="4" applyFont="1" applyAlignment="1">
      <alignment horizontal="center" vertical="center"/>
    </xf>
    <xf numFmtId="177" fontId="14" fillId="0" borderId="0" xfId="4" applyNumberFormat="1" applyFont="1">
      <alignment vertical="center"/>
    </xf>
    <xf numFmtId="0" fontId="16" fillId="0" borderId="0" xfId="3" applyFont="1" applyAlignment="1">
      <alignment horizontal="center" vertical="center"/>
    </xf>
    <xf numFmtId="41" fontId="16" fillId="0" borderId="0" xfId="4" applyFont="1" applyAlignment="1">
      <alignment horizontal="center" vertical="center"/>
    </xf>
    <xf numFmtId="177" fontId="16" fillId="0" borderId="0" xfId="4" applyNumberFormat="1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41" fontId="18" fillId="0" borderId="0" xfId="4" applyFont="1" applyAlignment="1">
      <alignment horizontal="center" vertical="center"/>
    </xf>
    <xf numFmtId="177" fontId="18" fillId="0" borderId="0" xfId="3" applyNumberFormat="1" applyFont="1" applyAlignment="1">
      <alignment horizontal="center" vertical="center"/>
    </xf>
    <xf numFmtId="0" fontId="19" fillId="0" borderId="0" xfId="3" applyFont="1">
      <alignment vertical="center"/>
    </xf>
    <xf numFmtId="41" fontId="19" fillId="0" borderId="0" xfId="4" applyFont="1" applyAlignment="1">
      <alignment horizontal="center" vertical="center"/>
    </xf>
    <xf numFmtId="177" fontId="19" fillId="0" borderId="0" xfId="4" applyNumberFormat="1" applyFont="1">
      <alignment vertical="center"/>
    </xf>
    <xf numFmtId="0" fontId="20" fillId="0" borderId="0" xfId="3" applyFont="1">
      <alignment vertical="center"/>
    </xf>
    <xf numFmtId="41" fontId="20" fillId="0" borderId="0" xfId="4" applyFont="1" applyAlignment="1">
      <alignment horizontal="center" vertical="center"/>
    </xf>
    <xf numFmtId="177" fontId="20" fillId="0" borderId="0" xfId="4" applyNumberFormat="1" applyFont="1" applyAlignment="1">
      <alignment vertical="center"/>
    </xf>
    <xf numFmtId="0" fontId="20" fillId="0" borderId="0" xfId="3" applyFont="1" applyAlignment="1">
      <alignment horizontal="left" vertical="center"/>
    </xf>
    <xf numFmtId="177" fontId="20" fillId="0" borderId="0" xfId="4" applyNumberFormat="1" applyFont="1" applyAlignment="1">
      <alignment horizontal="left" vertical="center"/>
    </xf>
    <xf numFmtId="41" fontId="21" fillId="0" borderId="0" xfId="4" applyFont="1" applyAlignment="1">
      <alignment horizontal="center" vertical="center"/>
    </xf>
    <xf numFmtId="177" fontId="21" fillId="0" borderId="0" xfId="4" applyNumberFormat="1" applyFont="1">
      <alignment vertical="center"/>
    </xf>
    <xf numFmtId="0" fontId="21" fillId="0" borderId="0" xfId="3" applyFont="1">
      <alignment vertical="center"/>
    </xf>
    <xf numFmtId="176" fontId="31" fillId="0" borderId="14" xfId="4" applyNumberFormat="1" applyFont="1" applyFill="1" applyBorder="1" applyAlignment="1">
      <alignment horizontal="left" vertical="center" shrinkToFit="1"/>
    </xf>
    <xf numFmtId="0" fontId="33" fillId="0" borderId="0" xfId="3" applyFont="1" applyAlignment="1">
      <alignment horizontal="left" vertical="center" shrinkToFit="1"/>
    </xf>
    <xf numFmtId="176" fontId="31" fillId="0" borderId="0" xfId="4" applyNumberFormat="1" applyFont="1" applyFill="1" applyBorder="1" applyAlignment="1">
      <alignment horizontal="center" vertical="center" shrinkToFit="1"/>
    </xf>
    <xf numFmtId="176" fontId="31" fillId="0" borderId="11" xfId="4" applyNumberFormat="1" applyFont="1" applyFill="1" applyBorder="1" applyAlignment="1">
      <alignment horizontal="center" vertical="center" shrinkToFit="1"/>
    </xf>
    <xf numFmtId="176" fontId="31" fillId="0" borderId="14" xfId="4" applyNumberFormat="1" applyFont="1" applyFill="1" applyBorder="1" applyAlignment="1">
      <alignment horizontal="center" vertical="center" shrinkToFit="1"/>
    </xf>
    <xf numFmtId="0" fontId="32" fillId="2" borderId="33" xfId="3" applyFont="1" applyFill="1" applyBorder="1" applyAlignment="1">
      <alignment horizontal="center" vertical="center" shrinkToFit="1"/>
    </xf>
    <xf numFmtId="176" fontId="36" fillId="0" borderId="0" xfId="4" applyNumberFormat="1" applyFont="1" applyBorder="1" applyAlignment="1">
      <alignment horizontal="right" vertical="center" shrinkToFit="1"/>
    </xf>
    <xf numFmtId="176" fontId="36" fillId="3" borderId="29" xfId="4" applyNumberFormat="1" applyFont="1" applyFill="1" applyBorder="1" applyAlignment="1">
      <alignment horizontal="center" vertical="center" shrinkToFit="1"/>
    </xf>
    <xf numFmtId="176" fontId="36" fillId="0" borderId="29" xfId="4" applyNumberFormat="1" applyFont="1" applyBorder="1" applyAlignment="1">
      <alignment horizontal="center" vertical="center" shrinkToFit="1"/>
    </xf>
    <xf numFmtId="176" fontId="33" fillId="0" borderId="20" xfId="4" applyNumberFormat="1" applyFont="1" applyFill="1" applyBorder="1" applyAlignment="1">
      <alignment horizontal="center" vertical="center" wrapText="1" shrinkToFit="1"/>
    </xf>
    <xf numFmtId="176" fontId="33" fillId="0" borderId="54" xfId="4" applyNumberFormat="1" applyFont="1" applyFill="1" applyBorder="1" applyAlignment="1">
      <alignment horizontal="left" vertical="center" shrinkToFit="1"/>
    </xf>
    <xf numFmtId="176" fontId="34" fillId="0" borderId="53" xfId="4" applyNumberFormat="1" applyFont="1" applyFill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176" fontId="33" fillId="0" borderId="53" xfId="4" applyNumberFormat="1" applyFont="1" applyFill="1" applyBorder="1" applyAlignment="1">
      <alignment horizontal="center" vertical="center" shrinkToFit="1"/>
    </xf>
    <xf numFmtId="179" fontId="33" fillId="0" borderId="55" xfId="4" applyNumberFormat="1" applyFont="1" applyFill="1" applyBorder="1" applyAlignment="1">
      <alignment horizontal="center" vertical="center" shrinkToFit="1"/>
    </xf>
    <xf numFmtId="176" fontId="36" fillId="0" borderId="30" xfId="4" applyNumberFormat="1" applyFont="1" applyFill="1" applyBorder="1" applyAlignment="1">
      <alignment horizontal="right" vertical="center" shrinkToFit="1"/>
    </xf>
    <xf numFmtId="176" fontId="36" fillId="0" borderId="30" xfId="4" applyNumberFormat="1" applyFont="1" applyFill="1" applyBorder="1" applyAlignment="1">
      <alignment horizontal="center" vertical="center" shrinkToFit="1"/>
    </xf>
    <xf numFmtId="176" fontId="45" fillId="0" borderId="30" xfId="4" applyNumberFormat="1" applyFont="1" applyFill="1" applyBorder="1" applyAlignment="1">
      <alignment horizontal="right" vertical="center" shrinkToFit="1"/>
    </xf>
    <xf numFmtId="176" fontId="45" fillId="0" borderId="31" xfId="4" applyNumberFormat="1" applyFont="1" applyFill="1" applyBorder="1" applyAlignment="1">
      <alignment horizontal="center" vertical="center" shrinkToFit="1"/>
    </xf>
    <xf numFmtId="41" fontId="31" fillId="0" borderId="10" xfId="8" applyFont="1" applyFill="1" applyBorder="1" applyAlignment="1">
      <alignment horizontal="center" vertical="center" shrinkToFit="1"/>
    </xf>
    <xf numFmtId="41" fontId="31" fillId="0" borderId="10" xfId="8" applyFont="1" applyBorder="1" applyAlignment="1">
      <alignment horizontal="center" vertical="center" shrinkToFit="1"/>
    </xf>
    <xf numFmtId="41" fontId="34" fillId="0" borderId="0" xfId="9" applyFont="1" applyBorder="1" applyAlignment="1">
      <alignment vertical="center" shrinkToFit="1"/>
    </xf>
    <xf numFmtId="176" fontId="33" fillId="0" borderId="45" xfId="4" applyNumberFormat="1" applyFont="1" applyFill="1" applyBorder="1" applyAlignment="1">
      <alignment horizontal="center" vertical="center" shrinkToFit="1"/>
    </xf>
    <xf numFmtId="176" fontId="34" fillId="0" borderId="45" xfId="4" applyNumberFormat="1" applyFont="1" applyFill="1" applyBorder="1" applyAlignment="1">
      <alignment horizontal="right" vertical="center" shrinkToFit="1"/>
    </xf>
    <xf numFmtId="41" fontId="33" fillId="0" borderId="0" xfId="9" applyFont="1" applyBorder="1" applyAlignment="1">
      <alignment vertical="center" shrinkToFit="1"/>
    </xf>
    <xf numFmtId="176" fontId="33" fillId="0" borderId="0" xfId="4" applyNumberFormat="1" applyFont="1" applyFill="1" applyBorder="1" applyAlignment="1">
      <alignment horizontal="center" vertical="center" shrinkToFit="1"/>
    </xf>
    <xf numFmtId="176" fontId="36" fillId="0" borderId="45" xfId="4" applyNumberFormat="1" applyFont="1" applyFill="1" applyBorder="1" applyAlignment="1">
      <alignment horizontal="center" vertical="center" shrinkToFit="1"/>
    </xf>
    <xf numFmtId="176" fontId="45" fillId="0" borderId="45" xfId="4" applyNumberFormat="1" applyFont="1" applyFill="1" applyBorder="1" applyAlignment="1">
      <alignment horizontal="right" vertical="center" shrinkToFit="1"/>
    </xf>
    <xf numFmtId="41" fontId="33" fillId="0" borderId="0" xfId="4" applyFont="1" applyFill="1" applyBorder="1" applyAlignment="1">
      <alignment vertical="center" shrinkToFit="1"/>
    </xf>
    <xf numFmtId="41" fontId="33" fillId="4" borderId="0" xfId="9" applyFont="1" applyFill="1" applyBorder="1" applyAlignment="1">
      <alignment vertical="center" shrinkToFit="1"/>
    </xf>
    <xf numFmtId="176" fontId="36" fillId="0" borderId="29" xfId="4" applyNumberFormat="1" applyFont="1" applyFill="1" applyBorder="1" applyAlignment="1">
      <alignment horizontal="center" vertical="center" shrinkToFit="1"/>
    </xf>
    <xf numFmtId="176" fontId="44" fillId="0" borderId="0" xfId="4" applyNumberFormat="1" applyFont="1" applyFill="1" applyBorder="1" applyAlignment="1">
      <alignment horizontal="center" vertical="center" shrinkToFit="1"/>
    </xf>
    <xf numFmtId="176" fontId="36" fillId="0" borderId="11" xfId="4" applyNumberFormat="1" applyFont="1" applyFill="1" applyBorder="1" applyAlignment="1">
      <alignment horizontal="center" vertical="center" shrinkToFit="1"/>
    </xf>
    <xf numFmtId="176" fontId="36" fillId="0" borderId="42" xfId="4" applyNumberFormat="1" applyFont="1" applyFill="1" applyBorder="1" applyAlignment="1">
      <alignment horizontal="center" vertical="center" shrinkToFit="1"/>
    </xf>
    <xf numFmtId="176" fontId="36" fillId="0" borderId="35" xfId="4" applyNumberFormat="1" applyFont="1" applyFill="1" applyBorder="1" applyAlignment="1">
      <alignment horizontal="center" vertical="center" shrinkToFit="1"/>
    </xf>
    <xf numFmtId="176" fontId="33" fillId="0" borderId="46" xfId="4" applyNumberFormat="1" applyFont="1" applyFill="1" applyBorder="1" applyAlignment="1">
      <alignment horizontal="center" vertical="center" shrinkToFit="1"/>
    </xf>
    <xf numFmtId="176" fontId="36" fillId="0" borderId="46" xfId="4" applyNumberFormat="1" applyFont="1" applyFill="1" applyBorder="1" applyAlignment="1">
      <alignment horizontal="center" vertical="center" shrinkToFit="1"/>
    </xf>
    <xf numFmtId="176" fontId="33" fillId="0" borderId="45" xfId="4" applyNumberFormat="1" applyFont="1" applyFill="1" applyBorder="1" applyAlignment="1">
      <alignment horizontal="left" vertical="center" shrinkToFit="1"/>
    </xf>
    <xf numFmtId="176" fontId="36" fillId="0" borderId="11" xfId="4" applyNumberFormat="1" applyFont="1" applyFill="1" applyBorder="1" applyAlignment="1">
      <alignment horizontal="left" vertical="center" shrinkToFit="1"/>
    </xf>
    <xf numFmtId="176" fontId="33" fillId="0" borderId="45" xfId="4" applyNumberFormat="1" applyFont="1" applyFill="1" applyBorder="1" applyAlignment="1">
      <alignment horizontal="right" vertical="center" shrinkToFit="1"/>
    </xf>
    <xf numFmtId="176" fontId="36" fillId="0" borderId="45" xfId="4" applyNumberFormat="1" applyFont="1" applyFill="1" applyBorder="1" applyAlignment="1">
      <alignment horizontal="right" vertical="center" shrinkToFit="1"/>
    </xf>
    <xf numFmtId="176" fontId="33" fillId="0" borderId="57" xfId="4" applyNumberFormat="1" applyFont="1" applyFill="1" applyBorder="1" applyAlignment="1">
      <alignment horizontal="right" vertical="center" shrinkToFit="1"/>
    </xf>
    <xf numFmtId="176" fontId="33" fillId="0" borderId="57" xfId="4" applyNumberFormat="1" applyFont="1" applyFill="1" applyBorder="1" applyAlignment="1">
      <alignment horizontal="center" vertical="center" shrinkToFit="1"/>
    </xf>
    <xf numFmtId="176" fontId="34" fillId="0" borderId="57" xfId="4" applyNumberFormat="1" applyFont="1" applyFill="1" applyBorder="1" applyAlignment="1">
      <alignment horizontal="right" vertical="center" shrinkToFit="1"/>
    </xf>
    <xf numFmtId="176" fontId="33" fillId="0" borderId="45" xfId="4" applyNumberFormat="1" applyFont="1" applyBorder="1" applyAlignment="1">
      <alignment horizontal="right" vertical="center" shrinkToFit="1"/>
    </xf>
    <xf numFmtId="176" fontId="33" fillId="0" borderId="45" xfId="4" applyNumberFormat="1" applyFont="1" applyBorder="1" applyAlignment="1">
      <alignment horizontal="center" vertical="center" shrinkToFit="1"/>
    </xf>
    <xf numFmtId="176" fontId="33" fillId="0" borderId="45" xfId="4" applyNumberFormat="1" applyFont="1" applyBorder="1" applyAlignment="1">
      <alignment vertical="center" shrinkToFit="1"/>
    </xf>
    <xf numFmtId="176" fontId="34" fillId="0" borderId="45" xfId="4" applyNumberFormat="1" applyFont="1" applyBorder="1" applyAlignment="1">
      <alignment horizontal="right" vertical="center" shrinkToFit="1"/>
    </xf>
    <xf numFmtId="176" fontId="34" fillId="0" borderId="0" xfId="4" applyNumberFormat="1" applyFont="1" applyFill="1" applyBorder="1" applyAlignment="1">
      <alignment horizontal="center" vertical="center" shrinkToFit="1"/>
    </xf>
    <xf numFmtId="176" fontId="33" fillId="3" borderId="0" xfId="4" applyNumberFormat="1" applyFont="1" applyFill="1" applyBorder="1" applyAlignment="1">
      <alignment horizontal="center" vertical="center" shrinkToFit="1"/>
    </xf>
    <xf numFmtId="0" fontId="33" fillId="3" borderId="0" xfId="3" applyFont="1" applyFill="1" applyAlignment="1">
      <alignment vertical="center" shrinkToFit="1"/>
    </xf>
    <xf numFmtId="41" fontId="33" fillId="3" borderId="0" xfId="9" applyFont="1" applyFill="1" applyBorder="1" applyAlignment="1">
      <alignment vertical="center" shrinkToFit="1"/>
    </xf>
    <xf numFmtId="176" fontId="34" fillId="3" borderId="0" xfId="4" applyNumberFormat="1" applyFont="1" applyFill="1" applyBorder="1" applyAlignment="1">
      <alignment horizontal="right" vertical="center" shrinkToFit="1"/>
    </xf>
    <xf numFmtId="176" fontId="33" fillId="0" borderId="57" xfId="4" applyNumberFormat="1" applyFont="1" applyFill="1" applyBorder="1" applyAlignment="1">
      <alignment horizontal="left" vertical="center" shrinkToFit="1"/>
    </xf>
    <xf numFmtId="176" fontId="33" fillId="0" borderId="58" xfId="4" applyNumberFormat="1" applyFont="1" applyFill="1" applyBorder="1" applyAlignment="1">
      <alignment horizontal="center" vertical="center" shrinkToFit="1"/>
    </xf>
    <xf numFmtId="176" fontId="36" fillId="0" borderId="45" xfId="4" applyNumberFormat="1" applyFont="1" applyFill="1" applyBorder="1" applyAlignment="1">
      <alignment horizontal="left" vertical="center" shrinkToFit="1"/>
    </xf>
    <xf numFmtId="176" fontId="36" fillId="0" borderId="0" xfId="4" applyNumberFormat="1" applyFont="1" applyFill="1" applyBorder="1" applyAlignment="1">
      <alignment horizontal="center" vertical="center" shrinkToFit="1"/>
    </xf>
    <xf numFmtId="176" fontId="34" fillId="0" borderId="46" xfId="4" applyNumberFormat="1" applyFont="1" applyBorder="1" applyAlignment="1">
      <alignment horizontal="center" vertical="center" shrinkToFit="1"/>
    </xf>
    <xf numFmtId="176" fontId="33" fillId="3" borderId="29" xfId="4" applyNumberFormat="1" applyFont="1" applyFill="1" applyBorder="1" applyAlignment="1">
      <alignment horizontal="center" vertical="center" shrinkToFit="1"/>
    </xf>
    <xf numFmtId="176" fontId="33" fillId="0" borderId="29" xfId="4" applyNumberFormat="1" applyFont="1" applyFill="1" applyBorder="1" applyAlignment="1">
      <alignment horizontal="center" vertical="center" shrinkToFit="1"/>
    </xf>
    <xf numFmtId="0" fontId="34" fillId="0" borderId="0" xfId="3" applyFont="1" applyAlignment="1">
      <alignment horizontal="center" vertical="center" shrinkToFit="1"/>
    </xf>
    <xf numFmtId="0" fontId="33" fillId="3" borderId="29" xfId="3" applyFont="1" applyFill="1" applyBorder="1" applyAlignment="1">
      <alignment vertical="center" shrinkToFit="1"/>
    </xf>
    <xf numFmtId="0" fontId="34" fillId="0" borderId="66" xfId="3" applyFont="1" applyBorder="1" applyAlignment="1">
      <alignment horizontal="center" vertical="center" shrinkToFit="1"/>
    </xf>
    <xf numFmtId="0" fontId="34" fillId="0" borderId="65" xfId="3" applyFont="1" applyBorder="1" applyAlignment="1">
      <alignment horizontal="center" vertical="center" shrinkToFit="1"/>
    </xf>
    <xf numFmtId="0" fontId="34" fillId="0" borderId="67" xfId="3" applyFont="1" applyBorder="1" applyAlignment="1">
      <alignment horizontal="center" vertical="center" shrinkToFit="1"/>
    </xf>
    <xf numFmtId="41" fontId="33" fillId="0" borderId="20" xfId="8" applyFont="1" applyFill="1" applyBorder="1" applyAlignment="1">
      <alignment horizontal="center" vertical="center" shrinkToFit="1"/>
    </xf>
    <xf numFmtId="41" fontId="33" fillId="0" borderId="16" xfId="8" applyFont="1" applyFill="1" applyBorder="1" applyAlignment="1">
      <alignment horizontal="center" vertical="center" shrinkToFit="1"/>
    </xf>
    <xf numFmtId="41" fontId="31" fillId="0" borderId="4" xfId="8" applyFont="1" applyFill="1" applyBorder="1" applyAlignment="1">
      <alignment horizontal="center" vertical="center" shrinkToFit="1"/>
    </xf>
    <xf numFmtId="0" fontId="11" fillId="0" borderId="0" xfId="7"/>
    <xf numFmtId="176" fontId="31" fillId="0" borderId="0" xfId="4" applyNumberFormat="1" applyFont="1" applyFill="1" applyBorder="1" applyAlignment="1">
      <alignment horizontal="left" vertical="center" shrinkToFit="1"/>
    </xf>
    <xf numFmtId="176" fontId="48" fillId="0" borderId="0" xfId="4" applyNumberFormat="1" applyFont="1" applyFill="1" applyBorder="1" applyAlignment="1">
      <alignment horizontal="left" vertical="center" shrinkToFit="1"/>
    </xf>
    <xf numFmtId="0" fontId="13" fillId="0" borderId="0" xfId="3" applyAlignment="1">
      <alignment vertical="center" wrapText="1"/>
    </xf>
    <xf numFmtId="0" fontId="13" fillId="0" borderId="0" xfId="3" applyAlignment="1">
      <alignment horizontal="left" vertical="center" wrapText="1"/>
    </xf>
    <xf numFmtId="41" fontId="13" fillId="0" borderId="0" xfId="9" applyFont="1">
      <alignment vertical="center"/>
    </xf>
    <xf numFmtId="176" fontId="31" fillId="0" borderId="51" xfId="4" applyNumberFormat="1" applyFont="1" applyFill="1" applyBorder="1" applyAlignment="1">
      <alignment horizontal="center" vertical="center" shrinkToFit="1"/>
    </xf>
    <xf numFmtId="179" fontId="31" fillId="0" borderId="52" xfId="4" applyNumberFormat="1" applyFont="1" applyFill="1" applyBorder="1" applyAlignment="1">
      <alignment horizontal="right" vertical="center" shrinkToFit="1"/>
    </xf>
    <xf numFmtId="41" fontId="13" fillId="0" borderId="0" xfId="9" applyFont="1" applyBorder="1" applyAlignment="1">
      <alignment horizontal="center" vertical="center" wrapText="1"/>
    </xf>
    <xf numFmtId="41" fontId="13" fillId="0" borderId="0" xfId="9" applyFont="1" applyBorder="1" applyAlignment="1">
      <alignment vertical="center" wrapText="1"/>
    </xf>
    <xf numFmtId="0" fontId="33" fillId="0" borderId="4" xfId="5" applyFont="1" applyBorder="1" applyAlignment="1">
      <alignment horizontal="center" vertical="center" wrapText="1"/>
    </xf>
    <xf numFmtId="176" fontId="31" fillId="0" borderId="45" xfId="4" applyNumberFormat="1" applyFont="1" applyFill="1" applyBorder="1" applyAlignment="1">
      <alignment horizontal="center" vertical="center" shrinkToFit="1"/>
    </xf>
    <xf numFmtId="179" fontId="31" fillId="0" borderId="46" xfId="4" applyNumberFormat="1" applyFont="1" applyFill="1" applyBorder="1" applyAlignment="1">
      <alignment horizontal="right" vertical="center" shrinkToFit="1"/>
    </xf>
    <xf numFmtId="176" fontId="32" fillId="0" borderId="44" xfId="4" applyNumberFormat="1" applyFont="1" applyFill="1" applyBorder="1" applyAlignment="1">
      <alignment horizontal="center" vertical="center" shrinkToFit="1"/>
    </xf>
    <xf numFmtId="176" fontId="32" fillId="0" borderId="45" xfId="4" applyNumberFormat="1" applyFont="1" applyFill="1" applyBorder="1" applyAlignment="1">
      <alignment horizontal="right" vertical="center" shrinkToFit="1"/>
    </xf>
    <xf numFmtId="0" fontId="33" fillId="0" borderId="19" xfId="5" applyFont="1" applyBorder="1" applyAlignment="1">
      <alignment horizontal="center" vertical="center"/>
    </xf>
    <xf numFmtId="0" fontId="11" fillId="0" borderId="0" xfId="22"/>
    <xf numFmtId="176" fontId="54" fillId="3" borderId="4" xfId="21" applyNumberFormat="1" applyFont="1" applyFill="1" applyBorder="1" applyAlignment="1">
      <alignment horizontal="center" vertical="center"/>
    </xf>
    <xf numFmtId="176" fontId="53" fillId="3" borderId="11" xfId="21" applyNumberFormat="1" applyFont="1" applyFill="1" applyBorder="1" applyAlignment="1">
      <alignment horizontal="center" vertical="center"/>
    </xf>
    <xf numFmtId="176" fontId="54" fillId="3" borderId="5" xfId="21" applyNumberFormat="1" applyFont="1" applyFill="1" applyBorder="1"/>
    <xf numFmtId="176" fontId="54" fillId="3" borderId="9" xfId="21" applyNumberFormat="1" applyFont="1" applyFill="1" applyBorder="1"/>
    <xf numFmtId="176" fontId="53" fillId="0" borderId="7" xfId="21" applyNumberFormat="1" applyFont="1" applyBorder="1" applyAlignment="1">
      <alignment horizontal="center" vertical="center"/>
    </xf>
    <xf numFmtId="176" fontId="50" fillId="0" borderId="2" xfId="21" applyNumberFormat="1" applyFont="1" applyBorder="1" applyAlignment="1">
      <alignment horizontal="center" vertical="center"/>
    </xf>
    <xf numFmtId="176" fontId="50" fillId="0" borderId="6" xfId="21" applyNumberFormat="1" applyFont="1" applyBorder="1" applyAlignment="1">
      <alignment vertical="center"/>
    </xf>
    <xf numFmtId="176" fontId="50" fillId="0" borderId="0" xfId="21" applyNumberFormat="1" applyFont="1" applyAlignment="1">
      <alignment vertical="center"/>
    </xf>
    <xf numFmtId="176" fontId="54" fillId="0" borderId="0" xfId="21" applyNumberFormat="1" applyFont="1" applyAlignment="1">
      <alignment vertical="center"/>
    </xf>
    <xf numFmtId="176" fontId="54" fillId="0" borderId="0" xfId="21" applyNumberFormat="1" applyFont="1" applyAlignment="1">
      <alignment horizontal="center" vertical="center"/>
    </xf>
    <xf numFmtId="176" fontId="52" fillId="0" borderId="0" xfId="21" applyNumberFormat="1" applyFont="1" applyAlignment="1">
      <alignment vertical="center"/>
    </xf>
    <xf numFmtId="176" fontId="50" fillId="0" borderId="0" xfId="21" applyNumberFormat="1" applyFont="1" applyAlignment="1">
      <alignment horizontal="center" vertical="center"/>
    </xf>
    <xf numFmtId="176" fontId="53" fillId="0" borderId="7" xfId="21" applyNumberFormat="1" applyFont="1" applyBorder="1" applyAlignment="1">
      <alignment horizontal="center" vertical="center" wrapText="1"/>
    </xf>
    <xf numFmtId="176" fontId="62" fillId="0" borderId="2" xfId="21" applyNumberFormat="1" applyFont="1" applyBorder="1" applyAlignment="1">
      <alignment horizontal="center" vertical="center"/>
    </xf>
    <xf numFmtId="176" fontId="50" fillId="0" borderId="0" xfId="21" applyNumberFormat="1" applyFont="1" applyAlignment="1">
      <alignment horizontal="right" vertical="center"/>
    </xf>
    <xf numFmtId="176" fontId="50" fillId="0" borderId="0" xfId="21" quotePrefix="1" applyNumberFormat="1" applyFont="1" applyAlignment="1">
      <alignment horizontal="center" vertical="center"/>
    </xf>
    <xf numFmtId="176" fontId="51" fillId="0" borderId="0" xfId="21" applyNumberFormat="1" applyFont="1" applyAlignment="1">
      <alignment vertical="center"/>
    </xf>
    <xf numFmtId="176" fontId="53" fillId="0" borderId="6" xfId="21" applyNumberFormat="1" applyFont="1" applyBorder="1" applyAlignment="1">
      <alignment horizontal="left" vertical="center"/>
    </xf>
    <xf numFmtId="176" fontId="53" fillId="0" borderId="0" xfId="21" applyNumberFormat="1" applyFont="1" applyAlignment="1">
      <alignment horizontal="right" vertical="center"/>
    </xf>
    <xf numFmtId="176" fontId="53" fillId="0" borderId="0" xfId="21" applyNumberFormat="1" applyFont="1" applyAlignment="1">
      <alignment vertical="center"/>
    </xf>
    <xf numFmtId="176" fontId="53" fillId="0" borderId="0" xfId="21" applyNumberFormat="1" applyFont="1" applyAlignment="1">
      <alignment horizontal="center" vertical="center"/>
    </xf>
    <xf numFmtId="176" fontId="53" fillId="0" borderId="0" xfId="21" quotePrefix="1" applyNumberFormat="1" applyFont="1" applyAlignment="1">
      <alignment horizontal="center" vertical="center"/>
    </xf>
    <xf numFmtId="176" fontId="50" fillId="0" borderId="4" xfId="21" applyNumberFormat="1" applyFont="1" applyBorder="1" applyAlignment="1">
      <alignment horizontal="center" vertical="center"/>
    </xf>
    <xf numFmtId="176" fontId="62" fillId="0" borderId="4" xfId="21" applyNumberFormat="1" applyFont="1" applyBorder="1" applyAlignment="1">
      <alignment horizontal="center" vertical="center"/>
    </xf>
    <xf numFmtId="176" fontId="53" fillId="0" borderId="5" xfId="21" applyNumberFormat="1" applyFont="1" applyBorder="1" applyAlignment="1">
      <alignment vertical="center"/>
    </xf>
    <xf numFmtId="176" fontId="53" fillId="0" borderId="11" xfId="21" applyNumberFormat="1" applyFont="1" applyBorder="1" applyAlignment="1">
      <alignment horizontal="right" vertical="center"/>
    </xf>
    <xf numFmtId="176" fontId="53" fillId="0" borderId="11" xfId="21" applyNumberFormat="1" applyFont="1" applyBorder="1" applyAlignment="1">
      <alignment vertical="center"/>
    </xf>
    <xf numFmtId="176" fontId="53" fillId="0" borderId="11" xfId="21" applyNumberFormat="1" applyFont="1" applyBorder="1" applyAlignment="1">
      <alignment horizontal="center" vertical="center"/>
    </xf>
    <xf numFmtId="176" fontId="53" fillId="0" borderId="9" xfId="21" applyNumberFormat="1" applyFont="1" applyBorder="1" applyAlignment="1">
      <alignment horizontal="center" vertical="center"/>
    </xf>
    <xf numFmtId="176" fontId="53" fillId="0" borderId="6" xfId="21" applyNumberFormat="1" applyFont="1" applyBorder="1" applyAlignment="1">
      <alignment vertical="center"/>
    </xf>
    <xf numFmtId="176" fontId="50" fillId="0" borderId="5" xfId="21" applyNumberFormat="1" applyFont="1" applyBorder="1" applyAlignment="1">
      <alignment vertical="center"/>
    </xf>
    <xf numFmtId="176" fontId="50" fillId="0" borderId="11" xfId="21" applyNumberFormat="1" applyFont="1" applyBorder="1" applyAlignment="1">
      <alignment vertical="center"/>
    </xf>
    <xf numFmtId="176" fontId="53" fillId="0" borderId="9" xfId="21" applyNumberFormat="1" applyFont="1" applyBorder="1" applyAlignment="1">
      <alignment horizontal="center" vertical="center" wrapText="1"/>
    </xf>
    <xf numFmtId="0" fontId="50" fillId="0" borderId="0" xfId="22" applyFont="1"/>
    <xf numFmtId="0" fontId="50" fillId="0" borderId="0" xfId="22" applyFont="1" applyAlignment="1">
      <alignment horizontal="center"/>
    </xf>
    <xf numFmtId="176" fontId="50" fillId="0" borderId="5" xfId="21" applyNumberFormat="1" applyFont="1" applyBorder="1" applyAlignment="1">
      <alignment horizontal="left" vertical="center"/>
    </xf>
    <xf numFmtId="176" fontId="55" fillId="0" borderId="5" xfId="21" applyNumberFormat="1" applyFont="1" applyBorder="1" applyAlignment="1">
      <alignment horizontal="center" vertical="center" wrapText="1"/>
    </xf>
    <xf numFmtId="176" fontId="53" fillId="6" borderId="7" xfId="21" applyNumberFormat="1" applyFont="1" applyFill="1" applyBorder="1" applyAlignment="1">
      <alignment horizontal="center" vertical="center"/>
    </xf>
    <xf numFmtId="176" fontId="54" fillId="0" borderId="4" xfId="21" applyNumberFormat="1" applyFont="1" applyBorder="1" applyAlignment="1">
      <alignment horizontal="center" vertical="center"/>
    </xf>
    <xf numFmtId="176" fontId="53" fillId="0" borderId="0" xfId="21" applyNumberFormat="1" applyFont="1" applyAlignment="1">
      <alignment vertical="center" shrinkToFit="1"/>
    </xf>
    <xf numFmtId="176" fontId="50" fillId="0" borderId="0" xfId="21" applyNumberFormat="1" applyFont="1" applyAlignment="1">
      <alignment vertical="center" shrinkToFit="1"/>
    </xf>
    <xf numFmtId="176" fontId="50" fillId="0" borderId="0" xfId="21" applyNumberFormat="1" applyFont="1" applyAlignment="1">
      <alignment horizontal="center" vertical="center" shrinkToFit="1"/>
    </xf>
    <xf numFmtId="176" fontId="52" fillId="0" borderId="0" xfId="21" applyNumberFormat="1" applyFont="1" applyAlignment="1">
      <alignment vertical="center" shrinkToFit="1"/>
    </xf>
    <xf numFmtId="176" fontId="50" fillId="0" borderId="2" xfId="21" quotePrefix="1" applyNumberFormat="1" applyFont="1" applyBorder="1" applyAlignment="1">
      <alignment horizontal="center" vertical="center"/>
    </xf>
    <xf numFmtId="176" fontId="50" fillId="0" borderId="2" xfId="21" applyNumberFormat="1" applyFont="1" applyBorder="1" applyAlignment="1">
      <alignment horizontal="center" vertical="center" shrinkToFit="1"/>
    </xf>
    <xf numFmtId="176" fontId="50" fillId="0" borderId="0" xfId="21" applyNumberFormat="1" applyFont="1" applyAlignment="1">
      <alignment horizontal="center" vertical="center" wrapText="1"/>
    </xf>
    <xf numFmtId="176" fontId="50" fillId="0" borderId="0" xfId="21" applyNumberFormat="1" applyFont="1" applyAlignment="1">
      <alignment vertical="center" wrapText="1"/>
    </xf>
    <xf numFmtId="176" fontId="51" fillId="0" borderId="0" xfId="21" applyNumberFormat="1" applyFont="1" applyAlignment="1">
      <alignment vertical="center" wrapText="1"/>
    </xf>
    <xf numFmtId="176" fontId="50" fillId="0" borderId="4" xfId="21" applyNumberFormat="1" applyFont="1" applyBorder="1" applyAlignment="1">
      <alignment horizontal="center" vertical="center" shrinkToFit="1"/>
    </xf>
    <xf numFmtId="0" fontId="50" fillId="0" borderId="6" xfId="21" applyFont="1" applyBorder="1" applyAlignment="1">
      <alignment horizontal="left" vertical="center"/>
    </xf>
    <xf numFmtId="176" fontId="53" fillId="0" borderId="2" xfId="21" applyNumberFormat="1" applyFont="1" applyBorder="1" applyAlignment="1">
      <alignment horizontal="center" vertical="center"/>
    </xf>
    <xf numFmtId="176" fontId="53" fillId="0" borderId="2" xfId="21" applyNumberFormat="1" applyFont="1" applyBorder="1" applyAlignment="1">
      <alignment horizontal="center" vertical="center" shrinkToFit="1"/>
    </xf>
    <xf numFmtId="0" fontId="60" fillId="0" borderId="6" xfId="21" applyFont="1" applyBorder="1" applyAlignment="1">
      <alignment horizontal="left" vertical="center"/>
    </xf>
    <xf numFmtId="0" fontId="13" fillId="0" borderId="0" xfId="22" applyFont="1" applyAlignment="1">
      <alignment vertical="center"/>
    </xf>
    <xf numFmtId="176" fontId="25" fillId="0" borderId="0" xfId="21" applyNumberFormat="1" applyFont="1" applyAlignment="1">
      <alignment vertical="center"/>
    </xf>
    <xf numFmtId="176" fontId="37" fillId="0" borderId="0" xfId="21" applyNumberFormat="1" applyFont="1" applyAlignment="1">
      <alignment vertical="center"/>
    </xf>
    <xf numFmtId="0" fontId="13" fillId="0" borderId="0" xfId="22" applyFont="1"/>
    <xf numFmtId="176" fontId="53" fillId="0" borderId="4" xfId="21" applyNumberFormat="1" applyFont="1" applyBorder="1" applyAlignment="1">
      <alignment horizontal="center" vertical="center" shrinkToFit="1"/>
    </xf>
    <xf numFmtId="176" fontId="53" fillId="0" borderId="9" xfId="21" applyNumberFormat="1" applyFont="1" applyBorder="1" applyAlignment="1">
      <alignment horizontal="center" vertical="center" shrinkToFit="1"/>
    </xf>
    <xf numFmtId="176" fontId="51" fillId="0" borderId="2" xfId="21" applyNumberFormat="1" applyFont="1" applyBorder="1" applyAlignment="1">
      <alignment horizontal="center" vertical="center" shrinkToFit="1"/>
    </xf>
    <xf numFmtId="176" fontId="51" fillId="0" borderId="0" xfId="21" applyNumberFormat="1" applyFont="1" applyAlignment="1">
      <alignment horizontal="right" vertical="center"/>
    </xf>
    <xf numFmtId="176" fontId="58" fillId="0" borderId="2" xfId="21" applyNumberFormat="1" applyFont="1" applyBorder="1" applyAlignment="1">
      <alignment horizontal="center" vertical="center"/>
    </xf>
    <xf numFmtId="0" fontId="53" fillId="0" borderId="6" xfId="21" applyFont="1" applyBorder="1" applyAlignment="1">
      <alignment horizontal="left" vertical="center"/>
    </xf>
    <xf numFmtId="176" fontId="53" fillId="0" borderId="0" xfId="21" applyNumberFormat="1" applyFont="1" applyAlignment="1">
      <alignment horizontal="center" vertical="center" wrapText="1"/>
    </xf>
    <xf numFmtId="176" fontId="53" fillId="0" borderId="0" xfId="21" applyNumberFormat="1" applyFont="1" applyAlignment="1">
      <alignment vertical="center" wrapText="1"/>
    </xf>
    <xf numFmtId="176" fontId="25" fillId="0" borderId="0" xfId="21" applyNumberFormat="1" applyFont="1" applyAlignment="1">
      <alignment vertical="center" wrapText="1"/>
    </xf>
    <xf numFmtId="176" fontId="53" fillId="0" borderId="7" xfId="21" applyNumberFormat="1" applyFont="1" applyBorder="1" applyAlignment="1">
      <alignment vertical="center"/>
    </xf>
    <xf numFmtId="0" fontId="57" fillId="0" borderId="0" xfId="22" applyFont="1"/>
    <xf numFmtId="176" fontId="50" fillId="0" borderId="2" xfId="21" applyNumberFormat="1" applyFont="1" applyBorder="1" applyAlignment="1">
      <alignment vertical="center"/>
    </xf>
    <xf numFmtId="0" fontId="50" fillId="0" borderId="2" xfId="22" applyFont="1" applyBorder="1" applyAlignment="1">
      <alignment horizontal="center"/>
    </xf>
    <xf numFmtId="49" fontId="50" fillId="0" borderId="6" xfId="21" applyNumberFormat="1" applyFont="1" applyBorder="1" applyAlignment="1">
      <alignment horizontal="left" vertical="center"/>
    </xf>
    <xf numFmtId="0" fontId="50" fillId="0" borderId="4" xfId="22" applyFont="1" applyBorder="1" applyAlignment="1">
      <alignment horizontal="center"/>
    </xf>
    <xf numFmtId="176" fontId="50" fillId="0" borderId="4" xfId="21" applyNumberFormat="1" applyFont="1" applyBorder="1" applyAlignment="1">
      <alignment vertical="center"/>
    </xf>
    <xf numFmtId="176" fontId="50" fillId="0" borderId="0" xfId="21" applyNumberFormat="1" applyFont="1" applyAlignment="1">
      <alignment horizontal="left" vertical="center" wrapText="1"/>
    </xf>
    <xf numFmtId="0" fontId="30" fillId="0" borderId="0" xfId="3" applyFont="1" applyAlignment="1">
      <alignment horizontal="center" vertical="center" wrapText="1"/>
    </xf>
    <xf numFmtId="0" fontId="33" fillId="0" borderId="60" xfId="5" applyFont="1" applyBorder="1" applyAlignment="1">
      <alignment horizontal="center" vertical="center" wrapText="1"/>
    </xf>
    <xf numFmtId="176" fontId="54" fillId="3" borderId="79" xfId="21" applyNumberFormat="1" applyFont="1" applyFill="1" applyBorder="1" applyAlignment="1">
      <alignment horizontal="center" vertical="center"/>
    </xf>
    <xf numFmtId="176" fontId="54" fillId="3" borderId="77" xfId="21" applyNumberFormat="1" applyFont="1" applyFill="1" applyBorder="1" applyAlignment="1">
      <alignment horizontal="left" vertical="center"/>
    </xf>
    <xf numFmtId="176" fontId="54" fillId="3" borderId="78" xfId="21" applyNumberFormat="1" applyFont="1" applyFill="1" applyBorder="1" applyAlignment="1">
      <alignment horizontal="right" vertical="center"/>
    </xf>
    <xf numFmtId="176" fontId="54" fillId="3" borderId="78" xfId="21" applyNumberFormat="1" applyFont="1" applyFill="1" applyBorder="1" applyAlignment="1">
      <alignment vertical="center"/>
    </xf>
    <xf numFmtId="176" fontId="53" fillId="3" borderId="78" xfId="21" applyNumberFormat="1" applyFont="1" applyFill="1" applyBorder="1" applyAlignment="1">
      <alignment horizontal="center" vertical="center"/>
    </xf>
    <xf numFmtId="176" fontId="54" fillId="0" borderId="79" xfId="21" applyNumberFormat="1" applyFont="1" applyBorder="1" applyAlignment="1">
      <alignment horizontal="center" vertical="center"/>
    </xf>
    <xf numFmtId="176" fontId="53" fillId="0" borderId="81" xfId="21" applyNumberFormat="1" applyFont="1" applyBorder="1" applyAlignment="1">
      <alignment horizontal="center" vertical="center"/>
    </xf>
    <xf numFmtId="176" fontId="50" fillId="0" borderId="80" xfId="21" applyNumberFormat="1" applyFont="1" applyBorder="1" applyAlignment="1">
      <alignment horizontal="center" vertical="center"/>
    </xf>
    <xf numFmtId="0" fontId="54" fillId="0" borderId="82" xfId="21" applyFont="1" applyBorder="1" applyAlignment="1">
      <alignment horizontal="left" vertical="center"/>
    </xf>
    <xf numFmtId="0" fontId="50" fillId="0" borderId="83" xfId="22" applyFont="1" applyBorder="1"/>
    <xf numFmtId="176" fontId="54" fillId="0" borderId="83" xfId="21" applyNumberFormat="1" applyFont="1" applyBorder="1" applyAlignment="1">
      <alignment vertical="center"/>
    </xf>
    <xf numFmtId="176" fontId="54" fillId="0" borderId="83" xfId="21" applyNumberFormat="1" applyFont="1" applyBorder="1" applyAlignment="1">
      <alignment horizontal="center" vertical="center"/>
    </xf>
    <xf numFmtId="176" fontId="62" fillId="0" borderId="80" xfId="21" applyNumberFormat="1" applyFont="1" applyBorder="1" applyAlignment="1">
      <alignment horizontal="center" vertical="center"/>
    </xf>
    <xf numFmtId="176" fontId="50" fillId="0" borderId="83" xfId="21" applyNumberFormat="1" applyFont="1" applyBorder="1" applyAlignment="1">
      <alignment horizontal="left" vertical="center"/>
    </xf>
    <xf numFmtId="176" fontId="53" fillId="0" borderId="84" xfId="21" applyNumberFormat="1" applyFont="1" applyBorder="1" applyAlignment="1">
      <alignment horizontal="center" vertical="center"/>
    </xf>
    <xf numFmtId="176" fontId="50" fillId="0" borderId="83" xfId="21" applyNumberFormat="1" applyFont="1" applyBorder="1" applyAlignment="1">
      <alignment horizontal="left" vertical="center" wrapText="1"/>
    </xf>
    <xf numFmtId="176" fontId="53" fillId="0" borderId="84" xfId="21" applyNumberFormat="1" applyFont="1" applyBorder="1" applyAlignment="1">
      <alignment horizontal="center" vertical="center" wrapText="1"/>
    </xf>
    <xf numFmtId="0" fontId="50" fillId="0" borderId="83" xfId="22" applyFont="1" applyBorder="1" applyAlignment="1">
      <alignment horizontal="center"/>
    </xf>
    <xf numFmtId="176" fontId="55" fillId="0" borderId="77" xfId="21" applyNumberFormat="1" applyFont="1" applyBorder="1" applyAlignment="1">
      <alignment horizontal="center" vertical="center" wrapText="1"/>
    </xf>
    <xf numFmtId="176" fontId="53" fillId="0" borderId="81" xfId="21" applyNumberFormat="1" applyFont="1" applyBorder="1" applyAlignment="1">
      <alignment horizontal="center" vertical="center" wrapText="1"/>
    </xf>
    <xf numFmtId="176" fontId="53" fillId="0" borderId="80" xfId="21" applyNumberFormat="1" applyFont="1" applyBorder="1" applyAlignment="1">
      <alignment horizontal="center" vertical="center"/>
    </xf>
    <xf numFmtId="176" fontId="50" fillId="0" borderId="80" xfId="21" applyNumberFormat="1" applyFont="1" applyBorder="1" applyAlignment="1">
      <alignment horizontal="center" vertical="center" shrinkToFit="1"/>
    </xf>
    <xf numFmtId="0" fontId="54" fillId="0" borderId="77" xfId="22" applyFont="1" applyBorder="1" applyAlignment="1">
      <alignment horizontal="center" vertical="center" wrapText="1"/>
    </xf>
    <xf numFmtId="176" fontId="54" fillId="0" borderId="79" xfId="21" applyNumberFormat="1" applyFont="1" applyBorder="1" applyAlignment="1">
      <alignment horizontal="center" vertical="center" shrinkToFit="1"/>
    </xf>
    <xf numFmtId="176" fontId="53" fillId="0" borderId="80" xfId="21" applyNumberFormat="1" applyFont="1" applyBorder="1" applyAlignment="1">
      <alignment horizontal="center" vertical="center" shrinkToFit="1"/>
    </xf>
    <xf numFmtId="0" fontId="50" fillId="0" borderId="83" xfId="22" applyFont="1" applyBorder="1" applyAlignment="1">
      <alignment horizontal="left" vertical="center"/>
    </xf>
    <xf numFmtId="41" fontId="31" fillId="0" borderId="80" xfId="8" applyFont="1" applyFill="1" applyBorder="1" applyAlignment="1">
      <alignment horizontal="center" vertical="center" shrinkToFit="1"/>
    </xf>
    <xf numFmtId="41" fontId="13" fillId="0" borderId="80" xfId="8" applyFont="1" applyBorder="1" applyAlignment="1">
      <alignment horizontal="center" vertical="center"/>
    </xf>
    <xf numFmtId="176" fontId="32" fillId="0" borderId="77" xfId="4" applyNumberFormat="1" applyFont="1" applyFill="1" applyBorder="1" applyAlignment="1">
      <alignment horizontal="center" vertical="center" shrinkToFit="1"/>
    </xf>
    <xf numFmtId="176" fontId="31" fillId="0" borderId="78" xfId="4" applyNumberFormat="1" applyFont="1" applyFill="1" applyBorder="1" applyAlignment="1">
      <alignment horizontal="center" vertical="center" shrinkToFit="1"/>
    </xf>
    <xf numFmtId="176" fontId="32" fillId="0" borderId="78" xfId="4" applyNumberFormat="1" applyFont="1" applyFill="1" applyBorder="1" applyAlignment="1">
      <alignment horizontal="right" vertical="center" shrinkToFit="1"/>
    </xf>
    <xf numFmtId="179" fontId="31" fillId="0" borderId="86" xfId="4" applyNumberFormat="1" applyFont="1" applyFill="1" applyBorder="1" applyAlignment="1">
      <alignment horizontal="right" vertical="center" shrinkToFit="1"/>
    </xf>
    <xf numFmtId="41" fontId="30" fillId="0" borderId="16" xfId="8" applyFont="1" applyBorder="1" applyAlignment="1">
      <alignment horizontal="center" vertical="center" wrapText="1"/>
    </xf>
    <xf numFmtId="41" fontId="30" fillId="0" borderId="79" xfId="8" applyFont="1" applyBorder="1" applyAlignment="1">
      <alignment horizontal="center" vertical="center" wrapText="1"/>
    </xf>
    <xf numFmtId="41" fontId="30" fillId="0" borderId="20" xfId="8" applyFont="1" applyBorder="1" applyAlignment="1">
      <alignment horizontal="center" vertical="center" wrapText="1"/>
    </xf>
    <xf numFmtId="41" fontId="43" fillId="0" borderId="79" xfId="8" applyFont="1" applyBorder="1" applyAlignment="1">
      <alignment horizontal="center" vertical="center" wrapText="1"/>
    </xf>
    <xf numFmtId="41" fontId="30" fillId="0" borderId="0" xfId="8" applyFont="1" applyBorder="1" applyAlignment="1">
      <alignment horizontal="center" vertical="center" wrapText="1"/>
    </xf>
    <xf numFmtId="41" fontId="43" fillId="0" borderId="80" xfId="8" applyFont="1" applyBorder="1" applyAlignment="1">
      <alignment vertical="center" wrapText="1"/>
    </xf>
    <xf numFmtId="41" fontId="43" fillId="0" borderId="87" xfId="8" applyFont="1" applyBorder="1" applyAlignment="1">
      <alignment vertical="center" wrapText="1"/>
    </xf>
    <xf numFmtId="176" fontId="28" fillId="0" borderId="20" xfId="3" applyNumberFormat="1" applyFont="1" applyBorder="1" applyAlignment="1">
      <alignment horizontal="center" vertical="center" wrapText="1" shrinkToFit="1"/>
    </xf>
    <xf numFmtId="176" fontId="33" fillId="3" borderId="6" xfId="4" applyNumberFormat="1" applyFont="1" applyFill="1" applyBorder="1" applyAlignment="1">
      <alignment horizontal="left" vertical="center" shrinkToFit="1"/>
    </xf>
    <xf numFmtId="176" fontId="33" fillId="3" borderId="0" xfId="4" applyNumberFormat="1" applyFont="1" applyFill="1" applyBorder="1" applyAlignment="1">
      <alignment horizontal="left" vertical="center" shrinkToFit="1"/>
    </xf>
    <xf numFmtId="176" fontId="36" fillId="3" borderId="0" xfId="4" applyNumberFormat="1" applyFont="1" applyFill="1" applyBorder="1" applyAlignment="1">
      <alignment vertical="center" shrinkToFit="1"/>
    </xf>
    <xf numFmtId="176" fontId="36" fillId="3" borderId="0" xfId="4" applyNumberFormat="1" applyFont="1" applyFill="1" applyBorder="1" applyAlignment="1">
      <alignment horizontal="center" vertical="center" shrinkToFit="1"/>
    </xf>
    <xf numFmtId="176" fontId="54" fillId="3" borderId="80" xfId="21" applyNumberFormat="1" applyFont="1" applyFill="1" applyBorder="1" applyAlignment="1">
      <alignment horizontal="center" vertical="center"/>
    </xf>
    <xf numFmtId="176" fontId="53" fillId="3" borderId="83" xfId="21" applyNumberFormat="1" applyFont="1" applyFill="1" applyBorder="1" applyAlignment="1">
      <alignment horizontal="center" vertical="center"/>
    </xf>
    <xf numFmtId="176" fontId="31" fillId="3" borderId="0" xfId="4" applyNumberFormat="1" applyFont="1" applyFill="1" applyBorder="1" applyAlignment="1">
      <alignment horizontal="left" vertical="center" shrinkToFit="1"/>
    </xf>
    <xf numFmtId="176" fontId="31" fillId="3" borderId="0" xfId="4" applyNumberFormat="1" applyFont="1" applyFill="1" applyBorder="1" applyAlignment="1">
      <alignment horizontal="center" vertical="center" shrinkToFit="1"/>
    </xf>
    <xf numFmtId="176" fontId="31" fillId="3" borderId="0" xfId="4" applyNumberFormat="1" applyFont="1" applyFill="1" applyBorder="1" applyAlignment="1">
      <alignment horizontal="right" vertical="center" shrinkToFit="1"/>
    </xf>
    <xf numFmtId="0" fontId="31" fillId="3" borderId="29" xfId="3" applyFont="1" applyFill="1" applyBorder="1" applyAlignment="1">
      <alignment horizontal="right" vertical="center" shrinkToFit="1"/>
    </xf>
    <xf numFmtId="176" fontId="31" fillId="0" borderId="88" xfId="4" applyNumberFormat="1" applyFont="1" applyFill="1" applyBorder="1" applyAlignment="1">
      <alignment horizontal="left" vertical="center" shrinkToFit="1"/>
    </xf>
    <xf numFmtId="176" fontId="31" fillId="3" borderId="82" xfId="4" applyNumberFormat="1" applyFont="1" applyFill="1" applyBorder="1" applyAlignment="1">
      <alignment horizontal="center" vertical="center" shrinkToFit="1"/>
    </xf>
    <xf numFmtId="176" fontId="31" fillId="3" borderId="83" xfId="4" applyNumberFormat="1" applyFont="1" applyFill="1" applyBorder="1" applyAlignment="1">
      <alignment horizontal="center" vertical="center" shrinkToFit="1"/>
    </xf>
    <xf numFmtId="179" fontId="31" fillId="3" borderId="91" xfId="4" applyNumberFormat="1" applyFont="1" applyFill="1" applyBorder="1" applyAlignment="1">
      <alignment horizontal="right" vertical="center" shrinkToFit="1"/>
    </xf>
    <xf numFmtId="176" fontId="33" fillId="3" borderId="83" xfId="4" applyNumberFormat="1" applyFont="1" applyFill="1" applyBorder="1" applyAlignment="1">
      <alignment horizontal="center" vertical="center" shrinkToFit="1"/>
    </xf>
    <xf numFmtId="0" fontId="0" fillId="3" borderId="0" xfId="0" applyFill="1" applyAlignment="1">
      <alignment horizontal="right" vertical="center" shrinkToFit="1"/>
    </xf>
    <xf numFmtId="179" fontId="33" fillId="3" borderId="29" xfId="4" applyNumberFormat="1" applyFont="1" applyFill="1" applyBorder="1" applyAlignment="1">
      <alignment horizontal="center" vertical="center" shrinkToFit="1"/>
    </xf>
    <xf numFmtId="0" fontId="47" fillId="3" borderId="0" xfId="0" applyFont="1" applyFill="1" applyAlignment="1">
      <alignment vertical="center" shrinkToFit="1"/>
    </xf>
    <xf numFmtId="176" fontId="45" fillId="0" borderId="0" xfId="4" applyNumberFormat="1" applyFont="1" applyFill="1" applyBorder="1" applyAlignment="1">
      <alignment horizontal="center" vertical="center" shrinkToFit="1"/>
    </xf>
    <xf numFmtId="0" fontId="86" fillId="0" borderId="0" xfId="7" applyFont="1" applyAlignment="1">
      <alignment vertical="center" shrinkToFit="1"/>
    </xf>
    <xf numFmtId="0" fontId="36" fillId="0" borderId="83" xfId="3" applyFont="1" applyBorder="1" applyAlignment="1">
      <alignment vertical="center" shrinkToFit="1"/>
    </xf>
    <xf numFmtId="0" fontId="36" fillId="0" borderId="83" xfId="3" applyFont="1" applyBorder="1" applyAlignment="1">
      <alignment horizontal="right" vertical="center" shrinkToFit="1"/>
    </xf>
    <xf numFmtId="178" fontId="36" fillId="0" borderId="83" xfId="3" applyNumberFormat="1" applyFont="1" applyBorder="1" applyAlignment="1">
      <alignment horizontal="right" vertical="center" shrinkToFit="1"/>
    </xf>
    <xf numFmtId="0" fontId="36" fillId="0" borderId="83" xfId="3" applyFont="1" applyBorder="1" applyAlignment="1">
      <alignment horizontal="center" vertical="center" shrinkToFit="1"/>
    </xf>
    <xf numFmtId="3" fontId="36" fillId="0" borderId="83" xfId="3" applyNumberFormat="1" applyFont="1" applyBorder="1" applyAlignment="1">
      <alignment vertical="center" shrinkToFit="1"/>
    </xf>
    <xf numFmtId="179" fontId="36" fillId="0" borderId="91" xfId="4" applyNumberFormat="1" applyFont="1" applyFill="1" applyBorder="1" applyAlignment="1">
      <alignment horizontal="center" vertical="center" shrinkToFit="1"/>
    </xf>
    <xf numFmtId="0" fontId="36" fillId="0" borderId="0" xfId="3" applyFont="1" applyAlignment="1">
      <alignment vertical="center" shrinkToFit="1"/>
    </xf>
    <xf numFmtId="0" fontId="36" fillId="0" borderId="0" xfId="3" applyFont="1" applyAlignment="1">
      <alignment horizontal="right" vertical="center" shrinkToFit="1"/>
    </xf>
    <xf numFmtId="178" fontId="36" fillId="0" borderId="0" xfId="3" applyNumberFormat="1" applyFont="1" applyAlignment="1">
      <alignment horizontal="right" vertical="center" shrinkToFit="1"/>
    </xf>
    <xf numFmtId="0" fontId="36" fillId="0" borderId="0" xfId="3" applyFont="1" applyAlignment="1">
      <alignment horizontal="center" vertical="center" shrinkToFit="1"/>
    </xf>
    <xf numFmtId="3" fontId="36" fillId="0" borderId="0" xfId="3" applyNumberFormat="1" applyFont="1" applyAlignment="1">
      <alignment vertical="center" shrinkToFit="1"/>
    </xf>
    <xf numFmtId="179" fontId="36" fillId="0" borderId="29" xfId="4" applyNumberFormat="1" applyFont="1" applyFill="1" applyBorder="1" applyAlignment="1">
      <alignment horizontal="center" vertical="center" shrinkToFit="1"/>
    </xf>
    <xf numFmtId="0" fontId="36" fillId="0" borderId="41" xfId="3" applyFont="1" applyBorder="1" applyAlignment="1">
      <alignment vertical="center" shrinkToFit="1"/>
    </xf>
    <xf numFmtId="0" fontId="36" fillId="0" borderId="41" xfId="3" applyFont="1" applyBorder="1" applyAlignment="1">
      <alignment horizontal="right" vertical="center" shrinkToFit="1"/>
    </xf>
    <xf numFmtId="178" fontId="36" fillId="0" borderId="41" xfId="3" applyNumberFormat="1" applyFont="1" applyBorder="1" applyAlignment="1">
      <alignment horizontal="right" vertical="center" shrinkToFit="1"/>
    </xf>
    <xf numFmtId="0" fontId="36" fillId="0" borderId="41" xfId="3" applyFont="1" applyBorder="1" applyAlignment="1">
      <alignment horizontal="center" vertical="center" shrinkToFit="1"/>
    </xf>
    <xf numFmtId="3" fontId="36" fillId="0" borderId="41" xfId="3" applyNumberFormat="1" applyFont="1" applyBorder="1" applyAlignment="1">
      <alignment vertical="center" shrinkToFit="1"/>
    </xf>
    <xf numFmtId="179" fontId="36" fillId="0" borderId="42" xfId="4" applyNumberFormat="1" applyFont="1" applyFill="1" applyBorder="1" applyAlignment="1">
      <alignment horizontal="center" vertical="center" shrinkToFit="1"/>
    </xf>
    <xf numFmtId="0" fontId="36" fillId="0" borderId="45" xfId="3" applyFont="1" applyBorder="1" applyAlignment="1">
      <alignment vertical="center" shrinkToFit="1"/>
    </xf>
    <xf numFmtId="0" fontId="36" fillId="0" borderId="45" xfId="3" applyFont="1" applyBorder="1" applyAlignment="1">
      <alignment horizontal="right" vertical="center" shrinkToFit="1"/>
    </xf>
    <xf numFmtId="178" fontId="36" fillId="0" borderId="45" xfId="3" applyNumberFormat="1" applyFont="1" applyBorder="1" applyAlignment="1">
      <alignment horizontal="right" vertical="center" shrinkToFit="1"/>
    </xf>
    <xf numFmtId="0" fontId="36" fillId="0" borderId="45" xfId="3" applyFont="1" applyBorder="1" applyAlignment="1">
      <alignment horizontal="center" vertical="center" shrinkToFit="1"/>
    </xf>
    <xf numFmtId="3" fontId="36" fillId="0" borderId="45" xfId="3" applyNumberFormat="1" applyFont="1" applyBorder="1" applyAlignment="1">
      <alignment vertical="center" shrinkToFit="1"/>
    </xf>
    <xf numFmtId="179" fontId="45" fillId="0" borderId="46" xfId="4" applyNumberFormat="1" applyFont="1" applyFill="1" applyBorder="1" applyAlignment="1">
      <alignment horizontal="center" vertical="center" shrinkToFit="1"/>
    </xf>
    <xf numFmtId="41" fontId="28" fillId="0" borderId="79" xfId="8" applyFont="1" applyBorder="1" applyAlignment="1">
      <alignment horizontal="center" vertical="center"/>
    </xf>
    <xf numFmtId="41" fontId="43" fillId="0" borderId="16" xfId="8" applyFont="1" applyBorder="1" applyAlignment="1">
      <alignment horizontal="center" vertical="center" wrapText="1"/>
    </xf>
    <xf numFmtId="41" fontId="43" fillId="0" borderId="17" xfId="8" applyFont="1" applyBorder="1" applyAlignment="1">
      <alignment horizontal="center" vertical="center" wrapText="1"/>
    </xf>
    <xf numFmtId="176" fontId="28" fillId="0" borderId="79" xfId="3" applyNumberFormat="1" applyFont="1" applyBorder="1" applyAlignment="1">
      <alignment horizontal="center" vertical="center" wrapText="1" shrinkToFit="1"/>
    </xf>
    <xf numFmtId="41" fontId="30" fillId="0" borderId="92" xfId="8" applyFont="1" applyBorder="1" applyAlignment="1">
      <alignment horizontal="center" vertical="center" wrapText="1"/>
    </xf>
    <xf numFmtId="0" fontId="86" fillId="0" borderId="0" xfId="4562">
      <alignment vertical="center"/>
    </xf>
    <xf numFmtId="41" fontId="0" fillId="0" borderId="79" xfId="8" applyFont="1" applyBorder="1" applyAlignment="1">
      <alignment vertical="center"/>
    </xf>
    <xf numFmtId="41" fontId="0" fillId="0" borderId="4" xfId="0" applyNumberFormat="1" applyBorder="1" applyAlignment="1">
      <alignment vertical="center"/>
    </xf>
    <xf numFmtId="0" fontId="28" fillId="0" borderId="0" xfId="3" applyFont="1" applyAlignment="1">
      <alignment horizontal="right" vertical="center" wrapText="1"/>
    </xf>
    <xf numFmtId="0" fontId="33" fillId="0" borderId="79" xfId="3" applyFont="1" applyBorder="1" applyAlignment="1">
      <alignment horizontal="center" vertical="center" wrapText="1" shrinkToFit="1"/>
    </xf>
    <xf numFmtId="41" fontId="33" fillId="0" borderId="79" xfId="8" applyFont="1" applyFill="1" applyBorder="1" applyAlignment="1">
      <alignment horizontal="center" vertical="center" shrinkToFit="1"/>
    </xf>
    <xf numFmtId="0" fontId="34" fillId="0" borderId="77" xfId="3" applyFont="1" applyBorder="1" applyAlignment="1">
      <alignment horizontal="center" vertical="center" shrinkToFit="1"/>
    </xf>
    <xf numFmtId="0" fontId="34" fillId="0" borderId="78" xfId="3" applyFont="1" applyBorder="1" applyAlignment="1">
      <alignment horizontal="center" vertical="center" shrinkToFit="1"/>
    </xf>
    <xf numFmtId="0" fontId="34" fillId="0" borderId="86" xfId="3" applyFont="1" applyBorder="1" applyAlignment="1">
      <alignment horizontal="center" vertical="center" shrinkToFit="1"/>
    </xf>
    <xf numFmtId="176" fontId="33" fillId="0" borderId="83" xfId="4" applyNumberFormat="1" applyFont="1" applyFill="1" applyBorder="1" applyAlignment="1">
      <alignment horizontal="center" vertical="center" shrinkToFit="1"/>
    </xf>
    <xf numFmtId="176" fontId="33" fillId="0" borderId="83" xfId="4" applyNumberFormat="1" applyFont="1" applyFill="1" applyBorder="1" applyAlignment="1">
      <alignment horizontal="left" vertical="center" shrinkToFit="1"/>
    </xf>
    <xf numFmtId="176" fontId="33" fillId="0" borderId="83" xfId="4" applyNumberFormat="1" applyFont="1" applyFill="1" applyBorder="1" applyAlignment="1">
      <alignment horizontal="right" vertical="center" shrinkToFit="1"/>
    </xf>
    <xf numFmtId="176" fontId="33" fillId="0" borderId="91" xfId="4" applyNumberFormat="1" applyFont="1" applyFill="1" applyBorder="1" applyAlignment="1">
      <alignment horizontal="center" vertical="center" shrinkToFit="1"/>
    </xf>
    <xf numFmtId="176" fontId="36" fillId="3" borderId="83" xfId="4" applyNumberFormat="1" applyFont="1" applyFill="1" applyBorder="1" applyAlignment="1">
      <alignment horizontal="right" vertical="center" shrinkToFit="1"/>
    </xf>
    <xf numFmtId="176" fontId="36" fillId="3" borderId="83" xfId="4" applyNumberFormat="1" applyFont="1" applyFill="1" applyBorder="1" applyAlignment="1">
      <alignment horizontal="center" vertical="center" shrinkToFit="1"/>
    </xf>
    <xf numFmtId="176" fontId="45" fillId="3" borderId="83" xfId="4" applyNumberFormat="1" applyFont="1" applyFill="1" applyBorder="1" applyAlignment="1">
      <alignment horizontal="right" vertical="center" shrinkToFit="1"/>
    </xf>
    <xf numFmtId="176" fontId="36" fillId="3" borderId="91" xfId="4" applyNumberFormat="1" applyFont="1" applyFill="1" applyBorder="1" applyAlignment="1">
      <alignment horizontal="center" vertical="center" shrinkToFit="1"/>
    </xf>
    <xf numFmtId="176" fontId="33" fillId="0" borderId="79" xfId="3" applyNumberFormat="1" applyFont="1" applyBorder="1" applyAlignment="1">
      <alignment horizontal="center" vertical="center" wrapText="1" shrinkToFit="1"/>
    </xf>
    <xf numFmtId="41" fontId="33" fillId="0" borderId="79" xfId="8" applyFont="1" applyFill="1" applyBorder="1" applyAlignment="1">
      <alignment horizontal="center" vertical="center"/>
    </xf>
    <xf numFmtId="176" fontId="36" fillId="0" borderId="78" xfId="4" applyNumberFormat="1" applyFont="1" applyFill="1" applyBorder="1" applyAlignment="1">
      <alignment horizontal="right" vertical="center" shrinkToFit="1"/>
    </xf>
    <xf numFmtId="176" fontId="36" fillId="0" borderId="78" xfId="4" applyNumberFormat="1" applyFont="1" applyFill="1" applyBorder="1" applyAlignment="1">
      <alignment horizontal="center" vertical="center" shrinkToFit="1"/>
    </xf>
    <xf numFmtId="176" fontId="36" fillId="0" borderId="86" xfId="4" applyNumberFormat="1" applyFont="1" applyFill="1" applyBorder="1" applyAlignment="1">
      <alignment horizontal="center" vertical="center" shrinkToFit="1"/>
    </xf>
    <xf numFmtId="176" fontId="33" fillId="0" borderId="80" xfId="3" applyNumberFormat="1" applyFont="1" applyBorder="1" applyAlignment="1">
      <alignment horizontal="center" vertical="center" wrapText="1" shrinkToFit="1"/>
    </xf>
    <xf numFmtId="176" fontId="36" fillId="0" borderId="91" xfId="4" applyNumberFormat="1" applyFont="1" applyFill="1" applyBorder="1" applyAlignment="1">
      <alignment horizontal="center" vertical="center" shrinkToFit="1"/>
    </xf>
    <xf numFmtId="176" fontId="33" fillId="0" borderId="20" xfId="3" applyNumberFormat="1" applyFont="1" applyBorder="1" applyAlignment="1">
      <alignment horizontal="center" vertical="center" wrapText="1" shrinkToFit="1"/>
    </xf>
    <xf numFmtId="41" fontId="33" fillId="0" borderId="20" xfId="8" applyFont="1" applyFill="1" applyBorder="1" applyAlignment="1">
      <alignment horizontal="center" vertical="center"/>
    </xf>
    <xf numFmtId="0" fontId="11" fillId="0" borderId="53" xfId="7" applyBorder="1" applyAlignment="1">
      <alignment vertical="center" shrinkToFit="1"/>
    </xf>
    <xf numFmtId="176" fontId="36" fillId="0" borderId="53" xfId="4" applyNumberFormat="1" applyFont="1" applyFill="1" applyBorder="1" applyAlignment="1">
      <alignment horizontal="right" vertical="center" shrinkToFit="1"/>
    </xf>
    <xf numFmtId="176" fontId="36" fillId="0" borderId="53" xfId="4" applyNumberFormat="1" applyFont="1" applyFill="1" applyBorder="1" applyAlignment="1">
      <alignment horizontal="center" vertical="center" shrinkToFit="1"/>
    </xf>
    <xf numFmtId="176" fontId="36" fillId="0" borderId="55" xfId="4" applyNumberFormat="1" applyFont="1" applyFill="1" applyBorder="1" applyAlignment="1">
      <alignment horizontal="center" vertical="center" shrinkToFit="1"/>
    </xf>
    <xf numFmtId="176" fontId="31" fillId="0" borderId="51" xfId="4" applyNumberFormat="1" applyFont="1" applyFill="1" applyBorder="1" applyAlignment="1">
      <alignment vertical="center" shrinkToFit="1"/>
    </xf>
    <xf numFmtId="0" fontId="31" fillId="0" borderId="42" xfId="3" applyFont="1" applyBorder="1" applyAlignment="1">
      <alignment horizontal="right" vertical="center" shrinkToFit="1"/>
    </xf>
    <xf numFmtId="176" fontId="31" fillId="3" borderId="83" xfId="4" applyNumberFormat="1" applyFont="1" applyFill="1" applyBorder="1" applyAlignment="1">
      <alignment horizontal="right" vertical="center" shrinkToFit="1"/>
    </xf>
    <xf numFmtId="49" fontId="11" fillId="0" borderId="94" xfId="0" applyNumberFormat="1" applyFont="1" applyBorder="1" applyAlignment="1">
      <alignment horizontal="center" vertical="center" wrapText="1"/>
    </xf>
    <xf numFmtId="49" fontId="11" fillId="0" borderId="96" xfId="0" applyNumberFormat="1" applyFont="1" applyBorder="1" applyAlignment="1">
      <alignment horizontal="center" vertical="center" wrapText="1"/>
    </xf>
    <xf numFmtId="49" fontId="11" fillId="0" borderId="98" xfId="0" applyNumberFormat="1" applyFont="1" applyBorder="1" applyAlignment="1">
      <alignment horizontal="center" vertical="center" wrapText="1"/>
    </xf>
    <xf numFmtId="176" fontId="11" fillId="0" borderId="98" xfId="0" applyNumberFormat="1" applyFont="1" applyBorder="1" applyAlignment="1">
      <alignment horizontal="right" vertical="center" wrapText="1"/>
    </xf>
    <xf numFmtId="176" fontId="11" fillId="0" borderId="102" xfId="0" applyNumberFormat="1" applyFont="1" applyBorder="1" applyAlignment="1">
      <alignment horizontal="right" vertical="center" wrapText="1"/>
    </xf>
    <xf numFmtId="176" fontId="11" fillId="0" borderId="95" xfId="0" applyNumberFormat="1" applyFont="1" applyBorder="1" applyAlignment="1">
      <alignment horizontal="right" vertical="center" wrapText="1"/>
    </xf>
    <xf numFmtId="176" fontId="11" fillId="0" borderId="96" xfId="0" applyNumberFormat="1" applyFont="1" applyBorder="1" applyAlignment="1">
      <alignment horizontal="right" vertical="center" wrapText="1"/>
    </xf>
    <xf numFmtId="176" fontId="11" fillId="0" borderId="104" xfId="0" applyNumberFormat="1" applyFont="1" applyBorder="1" applyAlignment="1">
      <alignment horizontal="right" vertical="center" wrapText="1"/>
    </xf>
    <xf numFmtId="0" fontId="30" fillId="0" borderId="9" xfId="3" applyFont="1" applyBorder="1" applyAlignment="1">
      <alignment horizontal="center" vertical="center" wrapText="1"/>
    </xf>
    <xf numFmtId="0" fontId="30" fillId="0" borderId="84" xfId="3" applyFont="1" applyBorder="1" applyAlignment="1">
      <alignment horizontal="center" vertical="center" wrapText="1"/>
    </xf>
    <xf numFmtId="0" fontId="30" fillId="0" borderId="79" xfId="3" applyFont="1" applyBorder="1" applyAlignment="1">
      <alignment horizontal="center" vertical="center"/>
    </xf>
    <xf numFmtId="41" fontId="43" fillId="0" borderId="79" xfId="8" applyFont="1" applyBorder="1" applyAlignment="1">
      <alignment vertical="center" wrapText="1"/>
    </xf>
    <xf numFmtId="41" fontId="43" fillId="0" borderId="107" xfId="8" applyFont="1" applyBorder="1" applyAlignment="1">
      <alignment horizontal="center" vertical="center" wrapText="1"/>
    </xf>
    <xf numFmtId="41" fontId="43" fillId="0" borderId="107" xfId="8" applyFont="1" applyBorder="1" applyAlignment="1">
      <alignment vertical="center" wrapText="1"/>
    </xf>
    <xf numFmtId="176" fontId="45" fillId="0" borderId="11" xfId="4" applyNumberFormat="1" applyFont="1" applyFill="1" applyBorder="1" applyAlignment="1">
      <alignment horizontal="right" vertical="center" shrinkToFit="1"/>
    </xf>
    <xf numFmtId="41" fontId="43" fillId="0" borderId="80" xfId="8" applyFont="1" applyBorder="1" applyAlignment="1">
      <alignment horizontal="center" vertical="center" wrapText="1"/>
    </xf>
    <xf numFmtId="41" fontId="43" fillId="0" borderId="87" xfId="8" applyFont="1" applyBorder="1" applyAlignment="1">
      <alignment horizontal="center" vertical="center" wrapText="1"/>
    </xf>
    <xf numFmtId="0" fontId="30" fillId="0" borderId="80" xfId="3" applyFont="1" applyBorder="1" applyAlignment="1">
      <alignment horizontal="center" vertical="center" wrapText="1"/>
    </xf>
    <xf numFmtId="0" fontId="30" fillId="0" borderId="85" xfId="3" applyFont="1" applyBorder="1" applyAlignment="1">
      <alignment horizontal="center" vertical="center" wrapText="1"/>
    </xf>
    <xf numFmtId="0" fontId="30" fillId="0" borderId="81" xfId="3" applyFont="1" applyBorder="1" applyAlignment="1">
      <alignment horizontal="center" vertical="center" wrapText="1"/>
    </xf>
    <xf numFmtId="0" fontId="30" fillId="0" borderId="79" xfId="3" applyFont="1" applyBorder="1" applyAlignment="1">
      <alignment horizontal="center" vertical="center" wrapText="1"/>
    </xf>
    <xf numFmtId="41" fontId="30" fillId="0" borderId="80" xfId="8" applyFont="1" applyBorder="1" applyAlignment="1">
      <alignment horizontal="center" vertical="center" wrapText="1"/>
    </xf>
    <xf numFmtId="41" fontId="30" fillId="0" borderId="87" xfId="8" applyFont="1" applyBorder="1" applyAlignment="1">
      <alignment horizontal="center" vertical="center" wrapText="1"/>
    </xf>
    <xf numFmtId="176" fontId="51" fillId="0" borderId="0" xfId="21" applyNumberFormat="1" applyFont="1" applyAlignment="1">
      <alignment vertical="center" shrinkToFit="1"/>
    </xf>
    <xf numFmtId="176" fontId="33" fillId="0" borderId="53" xfId="4" applyNumberFormat="1" applyFont="1" applyFill="1" applyBorder="1" applyAlignment="1">
      <alignment horizontal="left" vertical="center" shrinkToFit="1"/>
    </xf>
    <xf numFmtId="41" fontId="31" fillId="0" borderId="4" xfId="8" applyFont="1" applyFill="1" applyBorder="1" applyAlignment="1">
      <alignment horizontal="right" vertical="center" shrinkToFit="1"/>
    </xf>
    <xf numFmtId="0" fontId="30" fillId="0" borderId="20" xfId="3" applyFont="1" applyBorder="1" applyAlignment="1">
      <alignment horizontal="center" vertical="center" wrapText="1"/>
    </xf>
    <xf numFmtId="41" fontId="30" fillId="0" borderId="60" xfId="8" applyFont="1" applyBorder="1" applyAlignment="1">
      <alignment horizontal="center" vertical="center" wrapText="1"/>
    </xf>
    <xf numFmtId="41" fontId="30" fillId="0" borderId="77" xfId="8" applyFont="1" applyBorder="1" applyAlignment="1">
      <alignment horizontal="center" vertical="center" wrapText="1"/>
    </xf>
    <xf numFmtId="41" fontId="30" fillId="0" borderId="82" xfId="8" applyFont="1" applyBorder="1" applyAlignment="1">
      <alignment horizontal="center" vertical="center" wrapText="1"/>
    </xf>
    <xf numFmtId="41" fontId="28" fillId="0" borderId="77" xfId="8" applyFont="1" applyBorder="1" applyAlignment="1">
      <alignment horizontal="center" vertical="center"/>
    </xf>
    <xf numFmtId="41" fontId="30" fillId="0" borderId="54" xfId="8" applyFont="1" applyBorder="1" applyAlignment="1">
      <alignment horizontal="center" vertical="center" wrapText="1"/>
    </xf>
    <xf numFmtId="0" fontId="11" fillId="0" borderId="11" xfId="7" applyBorder="1" applyAlignment="1">
      <alignment horizontal="center" vertical="center" shrinkToFit="1"/>
    </xf>
    <xf numFmtId="0" fontId="11" fillId="0" borderId="11" xfId="7" applyBorder="1" applyAlignment="1">
      <alignment vertical="center" shrinkToFit="1"/>
    </xf>
    <xf numFmtId="176" fontId="36" fillId="0" borderId="5" xfId="4" applyNumberFormat="1" applyFont="1" applyFill="1" applyBorder="1" applyAlignment="1">
      <alignment horizontal="center" vertical="center" shrinkToFit="1"/>
    </xf>
    <xf numFmtId="0" fontId="30" fillId="0" borderId="2" xfId="3" applyFont="1" applyBorder="1" applyAlignment="1">
      <alignment horizontal="center" vertical="center" wrapText="1"/>
    </xf>
    <xf numFmtId="0" fontId="30" fillId="0" borderId="26" xfId="3" applyFont="1" applyBorder="1" applyAlignment="1">
      <alignment horizontal="center" vertical="center" wrapText="1"/>
    </xf>
    <xf numFmtId="176" fontId="34" fillId="0" borderId="58" xfId="4" applyNumberFormat="1" applyFont="1" applyFill="1" applyBorder="1" applyAlignment="1">
      <alignment horizontal="center" vertical="center" shrinkToFit="1"/>
    </xf>
    <xf numFmtId="176" fontId="50" fillId="0" borderId="6" xfId="21" applyNumberFormat="1" applyFont="1" applyBorder="1" applyAlignment="1">
      <alignment horizontal="left" vertical="center"/>
    </xf>
    <xf numFmtId="176" fontId="50" fillId="0" borderId="0" xfId="21" applyNumberFormat="1" applyFont="1" applyAlignment="1">
      <alignment horizontal="left" vertical="center"/>
    </xf>
    <xf numFmtId="176" fontId="50" fillId="0" borderId="11" xfId="21" applyNumberFormat="1" applyFont="1" applyBorder="1" applyAlignment="1">
      <alignment horizontal="left" vertical="center"/>
    </xf>
    <xf numFmtId="49" fontId="50" fillId="0" borderId="0" xfId="21" applyNumberFormat="1" applyFont="1" applyAlignment="1">
      <alignment horizontal="left" vertical="center"/>
    </xf>
    <xf numFmtId="0" fontId="50" fillId="0" borderId="0" xfId="22" applyFont="1" applyAlignment="1">
      <alignment horizontal="left" vertical="center"/>
    </xf>
    <xf numFmtId="176" fontId="36" fillId="0" borderId="78" xfId="4" applyNumberFormat="1" applyFont="1" applyFill="1" applyBorder="1" applyAlignment="1">
      <alignment horizontal="left" vertical="center" shrinkToFit="1"/>
    </xf>
    <xf numFmtId="176" fontId="36" fillId="0" borderId="6" xfId="4" applyNumberFormat="1" applyFont="1" applyFill="1" applyBorder="1" applyAlignment="1">
      <alignment horizontal="left" vertical="center" shrinkToFit="1"/>
    </xf>
    <xf numFmtId="176" fontId="36" fillId="0" borderId="0" xfId="4" applyNumberFormat="1" applyFont="1" applyFill="1" applyBorder="1" applyAlignment="1">
      <alignment horizontal="left" vertical="center" shrinkToFit="1"/>
    </xf>
    <xf numFmtId="176" fontId="36" fillId="0" borderId="6" xfId="4" applyNumberFormat="1" applyFont="1" applyFill="1" applyBorder="1" applyAlignment="1">
      <alignment vertical="center" shrinkToFit="1"/>
    </xf>
    <xf numFmtId="176" fontId="36" fillId="0" borderId="0" xfId="4" applyNumberFormat="1" applyFont="1" applyFill="1" applyBorder="1" applyAlignment="1">
      <alignment vertical="center" shrinkToFit="1"/>
    </xf>
    <xf numFmtId="176" fontId="36" fillId="0" borderId="41" xfId="4" applyNumberFormat="1" applyFont="1" applyFill="1" applyBorder="1" applyAlignment="1">
      <alignment horizontal="left" vertical="center" shrinkToFit="1"/>
    </xf>
    <xf numFmtId="41" fontId="33" fillId="0" borderId="80" xfId="8" applyFont="1" applyFill="1" applyBorder="1" applyAlignment="1">
      <alignment horizontal="center" vertical="center" shrinkToFit="1"/>
    </xf>
    <xf numFmtId="176" fontId="36" fillId="0" borderId="0" xfId="4" applyNumberFormat="1" applyFont="1" applyFill="1" applyBorder="1" applyAlignment="1">
      <alignment horizontal="right" vertical="center" shrinkToFit="1"/>
    </xf>
    <xf numFmtId="176" fontId="36" fillId="0" borderId="41" xfId="4" applyNumberFormat="1" applyFont="1" applyFill="1" applyBorder="1" applyAlignment="1">
      <alignment horizontal="right" vertical="center" shrinkToFit="1"/>
    </xf>
    <xf numFmtId="0" fontId="86" fillId="0" borderId="0" xfId="7" applyFont="1"/>
    <xf numFmtId="176" fontId="33" fillId="0" borderId="0" xfId="4" applyNumberFormat="1" applyFont="1" applyFill="1" applyBorder="1" applyAlignment="1">
      <alignment horizontal="right" vertical="center" shrinkToFit="1"/>
    </xf>
    <xf numFmtId="41" fontId="33" fillId="0" borderId="4" xfId="8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6" fontId="33" fillId="0" borderId="4" xfId="3" applyNumberFormat="1" applyFont="1" applyBorder="1" applyAlignment="1">
      <alignment horizontal="center" vertical="center" wrapText="1" shrinkToFit="1"/>
    </xf>
    <xf numFmtId="176" fontId="36" fillId="3" borderId="0" xfId="4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176" fontId="36" fillId="0" borderId="83" xfId="4" applyNumberFormat="1" applyFont="1" applyFill="1" applyBorder="1" applyAlignment="1">
      <alignment horizontal="center" vertical="center" shrinkToFit="1"/>
    </xf>
    <xf numFmtId="176" fontId="36" fillId="0" borderId="41" xfId="4" applyNumberFormat="1" applyFont="1" applyFill="1" applyBorder="1" applyAlignment="1">
      <alignment horizontal="center" vertical="center" shrinkToFit="1"/>
    </xf>
    <xf numFmtId="176" fontId="36" fillId="0" borderId="83" xfId="4" applyNumberFormat="1" applyFont="1" applyFill="1" applyBorder="1" applyAlignment="1">
      <alignment horizontal="right" vertical="center" shrinkToFit="1"/>
    </xf>
    <xf numFmtId="176" fontId="33" fillId="0" borderId="85" xfId="3" applyNumberFormat="1" applyFont="1" applyBorder="1" applyAlignment="1">
      <alignment horizontal="center" vertical="center" wrapText="1" shrinkToFit="1"/>
    </xf>
    <xf numFmtId="176" fontId="33" fillId="0" borderId="23" xfId="3" applyNumberFormat="1" applyFont="1" applyBorder="1" applyAlignment="1">
      <alignment horizontal="center" vertical="center" wrapText="1" shrinkToFit="1"/>
    </xf>
    <xf numFmtId="176" fontId="36" fillId="0" borderId="82" xfId="4" applyNumberFormat="1" applyFont="1" applyFill="1" applyBorder="1" applyAlignment="1">
      <alignment horizontal="left" vertical="center" shrinkToFit="1"/>
    </xf>
    <xf numFmtId="176" fontId="36" fillId="0" borderId="83" xfId="4" applyNumberFormat="1" applyFont="1" applyFill="1" applyBorder="1" applyAlignment="1">
      <alignment horizontal="left" vertical="center" shrinkToFit="1"/>
    </xf>
    <xf numFmtId="176" fontId="36" fillId="3" borderId="83" xfId="4" applyNumberFormat="1" applyFont="1" applyFill="1" applyBorder="1" applyAlignment="1">
      <alignment horizontal="left" vertical="center" shrinkToFit="1"/>
    </xf>
    <xf numFmtId="176" fontId="33" fillId="3" borderId="0" xfId="4" applyNumberFormat="1" applyFont="1" applyFill="1" applyBorder="1" applyAlignment="1">
      <alignment horizontal="right" vertical="center" shrinkToFit="1"/>
    </xf>
    <xf numFmtId="0" fontId="11" fillId="0" borderId="78" xfId="7" applyBorder="1" applyAlignment="1">
      <alignment vertical="center" shrinkToFit="1"/>
    </xf>
    <xf numFmtId="0" fontId="11" fillId="0" borderId="83" xfId="7" applyBorder="1" applyAlignment="1">
      <alignment vertical="center" shrinkToFit="1"/>
    </xf>
    <xf numFmtId="176" fontId="45" fillId="0" borderId="11" xfId="4" applyNumberFormat="1" applyFont="1" applyFill="1" applyBorder="1" applyAlignment="1">
      <alignment horizontal="center" vertical="center" shrinkToFit="1"/>
    </xf>
    <xf numFmtId="41" fontId="33" fillId="0" borderId="4" xfId="8" applyFont="1" applyFill="1" applyBorder="1" applyAlignment="1">
      <alignment horizontal="center" vertical="center"/>
    </xf>
    <xf numFmtId="176" fontId="33" fillId="0" borderId="0" xfId="4" applyNumberFormat="1" applyFont="1" applyFill="1" applyBorder="1" applyAlignment="1">
      <alignment horizontal="left" vertical="center" shrinkToFit="1"/>
    </xf>
    <xf numFmtId="176" fontId="33" fillId="0" borderId="53" xfId="4" applyNumberFormat="1" applyFont="1" applyFill="1" applyBorder="1" applyAlignment="1">
      <alignment horizontal="right" vertical="center" shrinkToFit="1"/>
    </xf>
    <xf numFmtId="176" fontId="33" fillId="0" borderId="6" xfId="4" applyNumberFormat="1" applyFont="1" applyFill="1" applyBorder="1" applyAlignment="1">
      <alignment vertical="center" shrinkToFit="1"/>
    </xf>
    <xf numFmtId="176" fontId="36" fillId="0" borderId="0" xfId="4" applyNumberFormat="1" applyFont="1" applyBorder="1" applyAlignment="1">
      <alignment vertical="center" shrinkToFit="1"/>
    </xf>
    <xf numFmtId="0" fontId="34" fillId="2" borderId="33" xfId="3" applyFont="1" applyFill="1" applyBorder="1" applyAlignment="1">
      <alignment horizontal="center" vertical="center" shrinkToFit="1"/>
    </xf>
    <xf numFmtId="176" fontId="36" fillId="0" borderId="47" xfId="4" applyNumberFormat="1" applyFont="1" applyFill="1" applyBorder="1" applyAlignment="1">
      <alignment horizontal="left" vertical="center" shrinkToFit="1"/>
    </xf>
    <xf numFmtId="176" fontId="36" fillId="0" borderId="47" xfId="4" applyNumberFormat="1" applyFont="1" applyFill="1" applyBorder="1" applyAlignment="1">
      <alignment horizontal="right" vertical="center" shrinkToFit="1"/>
    </xf>
    <xf numFmtId="176" fontId="36" fillId="0" borderId="11" xfId="4" applyNumberFormat="1" applyFont="1" applyFill="1" applyBorder="1" applyAlignment="1">
      <alignment horizontal="right" vertical="center" shrinkToFit="1"/>
    </xf>
    <xf numFmtId="41" fontId="33" fillId="0" borderId="79" xfId="8" applyFont="1" applyBorder="1" applyAlignment="1">
      <alignment horizontal="center" vertical="center" shrinkToFit="1"/>
    </xf>
    <xf numFmtId="176" fontId="33" fillId="0" borderId="81" xfId="4" applyNumberFormat="1" applyFont="1" applyFill="1" applyBorder="1" applyAlignment="1">
      <alignment horizontal="center" vertical="center" shrinkToFit="1"/>
    </xf>
    <xf numFmtId="176" fontId="33" fillId="0" borderId="80" xfId="4" applyNumberFormat="1" applyFont="1" applyFill="1" applyBorder="1" applyAlignment="1">
      <alignment horizontal="center" vertical="center" wrapText="1" shrinkToFit="1"/>
    </xf>
    <xf numFmtId="176" fontId="33" fillId="0" borderId="78" xfId="4" applyNumberFormat="1" applyFont="1" applyFill="1" applyBorder="1" applyAlignment="1">
      <alignment horizontal="right" vertical="center" shrinkToFit="1"/>
    </xf>
    <xf numFmtId="176" fontId="33" fillId="0" borderId="78" xfId="4" applyNumberFormat="1" applyFont="1" applyFill="1" applyBorder="1" applyAlignment="1">
      <alignment horizontal="center" vertical="center" shrinkToFit="1"/>
    </xf>
    <xf numFmtId="176" fontId="33" fillId="0" borderId="78" xfId="4" applyNumberFormat="1" applyFont="1" applyFill="1" applyBorder="1" applyAlignment="1">
      <alignment horizontal="left" vertical="center" shrinkToFit="1"/>
    </xf>
    <xf numFmtId="176" fontId="33" fillId="0" borderId="86" xfId="4" applyNumberFormat="1" applyFont="1" applyFill="1" applyBorder="1" applyAlignment="1">
      <alignment horizontal="center" vertical="center" shrinkToFit="1"/>
    </xf>
    <xf numFmtId="41" fontId="33" fillId="0" borderId="79" xfId="8" applyFont="1" applyBorder="1" applyAlignment="1">
      <alignment horizontal="center" vertical="center"/>
    </xf>
    <xf numFmtId="176" fontId="33" fillId="0" borderId="84" xfId="3" applyNumberFormat="1" applyFont="1" applyBorder="1" applyAlignment="1">
      <alignment horizontal="center" vertical="center" wrapText="1" shrinkToFit="1"/>
    </xf>
    <xf numFmtId="41" fontId="33" fillId="0" borderId="80" xfId="8" applyFont="1" applyBorder="1" applyAlignment="1">
      <alignment horizontal="center" vertical="center"/>
    </xf>
    <xf numFmtId="41" fontId="33" fillId="0" borderId="79" xfId="9" applyFont="1" applyBorder="1" applyAlignment="1">
      <alignment horizontal="center" vertical="center"/>
    </xf>
    <xf numFmtId="41" fontId="33" fillId="0" borderId="79" xfId="9" applyFont="1" applyBorder="1" applyAlignment="1">
      <alignment vertical="center"/>
    </xf>
    <xf numFmtId="41" fontId="33" fillId="0" borderId="79" xfId="9" applyFont="1" applyBorder="1" applyAlignment="1">
      <alignment horizontal="right" vertical="center"/>
    </xf>
    <xf numFmtId="41" fontId="33" fillId="0" borderId="79" xfId="9" applyFont="1" applyBorder="1">
      <alignment vertical="center"/>
    </xf>
    <xf numFmtId="0" fontId="35" fillId="0" borderId="79" xfId="3" applyFont="1" applyBorder="1">
      <alignment vertical="center"/>
    </xf>
    <xf numFmtId="0" fontId="35" fillId="0" borderId="79" xfId="3" applyFont="1" applyBorder="1" applyAlignment="1">
      <alignment horizontal="center" vertical="center"/>
    </xf>
    <xf numFmtId="41" fontId="35" fillId="0" borderId="79" xfId="9" applyFont="1" applyBorder="1" applyAlignment="1">
      <alignment horizontal="right" vertical="center"/>
    </xf>
    <xf numFmtId="49" fontId="11" fillId="0" borderId="104" xfId="0" applyNumberFormat="1" applyFont="1" applyBorder="1" applyAlignment="1">
      <alignment horizontal="center" vertical="center" wrapText="1"/>
    </xf>
    <xf numFmtId="176" fontId="11" fillId="0" borderId="93" xfId="0" applyNumberFormat="1" applyFont="1" applyBorder="1" applyAlignment="1">
      <alignment horizontal="right" vertical="center" wrapText="1"/>
    </xf>
    <xf numFmtId="49" fontId="11" fillId="0" borderId="97" xfId="0" applyNumberFormat="1" applyFont="1" applyBorder="1" applyAlignment="1">
      <alignment horizontal="center" vertical="center" wrapText="1"/>
    </xf>
    <xf numFmtId="49" fontId="11" fillId="0" borderId="95" xfId="0" applyNumberFormat="1" applyFont="1" applyBorder="1" applyAlignment="1">
      <alignment horizontal="center" vertical="center" wrapText="1"/>
    </xf>
    <xf numFmtId="176" fontId="11" fillId="0" borderId="106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9" fontId="11" fillId="0" borderId="93" xfId="0" applyNumberFormat="1" applyFont="1" applyBorder="1" applyAlignment="1">
      <alignment horizontal="center" vertical="center" wrapText="1"/>
    </xf>
    <xf numFmtId="176" fontId="33" fillId="0" borderId="0" xfId="3" applyNumberFormat="1" applyFont="1" applyAlignment="1">
      <alignment vertical="center" shrinkToFit="1"/>
    </xf>
    <xf numFmtId="176" fontId="31" fillId="0" borderId="79" xfId="3" applyNumberFormat="1" applyFont="1" applyBorder="1" applyAlignment="1">
      <alignment horizontal="center" vertical="center" wrapText="1" shrinkToFit="1"/>
    </xf>
    <xf numFmtId="41" fontId="31" fillId="0" borderId="79" xfId="8" applyFont="1" applyFill="1" applyBorder="1" applyAlignment="1">
      <alignment horizontal="center" vertical="center" shrinkToFit="1"/>
    </xf>
    <xf numFmtId="176" fontId="32" fillId="0" borderId="108" xfId="4" applyNumberFormat="1" applyFont="1" applyFill="1" applyBorder="1" applyAlignment="1">
      <alignment horizontal="center" vertical="center" shrinkToFit="1"/>
    </xf>
    <xf numFmtId="176" fontId="31" fillId="0" borderId="109" xfId="4" applyNumberFormat="1" applyFont="1" applyFill="1" applyBorder="1" applyAlignment="1">
      <alignment horizontal="center" vertical="center" shrinkToFit="1"/>
    </xf>
    <xf numFmtId="176" fontId="32" fillId="0" borderId="109" xfId="4" applyNumberFormat="1" applyFont="1" applyFill="1" applyBorder="1" applyAlignment="1">
      <alignment horizontal="right" vertical="center" shrinkToFit="1"/>
    </xf>
    <xf numFmtId="179" fontId="31" fillId="0" borderId="110" xfId="4" applyNumberFormat="1" applyFont="1" applyFill="1" applyBorder="1" applyAlignment="1">
      <alignment horizontal="right" vertical="center" shrinkToFit="1"/>
    </xf>
    <xf numFmtId="0" fontId="33" fillId="0" borderId="82" xfId="3" applyFont="1" applyBorder="1" applyAlignment="1">
      <alignment vertical="center" shrinkToFit="1"/>
    </xf>
    <xf numFmtId="0" fontId="33" fillId="0" borderId="83" xfId="3" applyFont="1" applyBorder="1" applyAlignment="1">
      <alignment vertical="center" shrinkToFit="1"/>
    </xf>
    <xf numFmtId="0" fontId="33" fillId="0" borderId="5" xfId="3" applyFont="1" applyBorder="1" applyAlignment="1">
      <alignment vertical="center" shrinkToFit="1"/>
    </xf>
    <xf numFmtId="0" fontId="33" fillId="0" borderId="11" xfId="3" applyFont="1" applyBorder="1" applyAlignment="1">
      <alignment vertical="center" shrinkToFit="1"/>
    </xf>
    <xf numFmtId="0" fontId="33" fillId="0" borderId="9" xfId="3" applyFont="1" applyBorder="1" applyAlignment="1">
      <alignment vertical="center" shrinkToFit="1"/>
    </xf>
    <xf numFmtId="176" fontId="36" fillId="0" borderId="41" xfId="4" applyNumberFormat="1" applyFont="1" applyFill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41" fontId="33" fillId="0" borderId="39" xfId="9" applyFont="1" applyBorder="1" applyAlignment="1">
      <alignment vertical="center"/>
    </xf>
    <xf numFmtId="41" fontId="33" fillId="0" borderId="39" xfId="9" applyFont="1" applyFill="1" applyBorder="1" applyAlignment="1">
      <alignment vertical="center"/>
    </xf>
    <xf numFmtId="41" fontId="33" fillId="0" borderId="20" xfId="9" applyFont="1" applyBorder="1">
      <alignment vertical="center"/>
    </xf>
    <xf numFmtId="0" fontId="33" fillId="0" borderId="20" xfId="5" applyFont="1" applyBorder="1" applyAlignment="1">
      <alignment horizontal="center" vertical="center"/>
    </xf>
    <xf numFmtId="0" fontId="30" fillId="0" borderId="18" xfId="3" applyFont="1" applyBorder="1" applyAlignment="1">
      <alignment horizontal="center" vertical="center" wrapText="1"/>
    </xf>
    <xf numFmtId="41" fontId="43" fillId="0" borderId="111" xfId="8" applyFont="1" applyBorder="1" applyAlignment="1">
      <alignment horizontal="center" vertical="center" wrapText="1"/>
    </xf>
    <xf numFmtId="176" fontId="31" fillId="3" borderId="90" xfId="4" applyNumberFormat="1" applyFont="1" applyFill="1" applyBorder="1" applyAlignment="1">
      <alignment horizontal="center" vertical="center" shrinkToFit="1"/>
    </xf>
    <xf numFmtId="176" fontId="31" fillId="3" borderId="90" xfId="4" applyNumberFormat="1" applyFont="1" applyFill="1" applyBorder="1" applyAlignment="1">
      <alignment horizontal="right" vertical="center" shrinkToFit="1"/>
    </xf>
    <xf numFmtId="179" fontId="31" fillId="3" borderId="112" xfId="4" applyNumberFormat="1" applyFont="1" applyFill="1" applyBorder="1" applyAlignment="1">
      <alignment horizontal="right" vertical="center" shrinkToFit="1"/>
    </xf>
    <xf numFmtId="176" fontId="50" fillId="0" borderId="2" xfId="21" applyNumberFormat="1" applyFont="1" applyBorder="1" applyAlignment="1">
      <alignment horizontal="right" vertical="center" shrinkToFit="1"/>
    </xf>
    <xf numFmtId="176" fontId="50" fillId="0" borderId="0" xfId="21" applyNumberFormat="1" applyFont="1" applyAlignment="1">
      <alignment horizontal="right" vertical="center" wrapText="1"/>
    </xf>
    <xf numFmtId="176" fontId="51" fillId="0" borderId="0" xfId="21" applyNumberFormat="1" applyFont="1" applyAlignment="1">
      <alignment horizontal="right" vertical="center" wrapText="1"/>
    </xf>
    <xf numFmtId="176" fontId="53" fillId="0" borderId="7" xfId="21" applyNumberFormat="1" applyFont="1" applyBorder="1" applyAlignment="1">
      <alignment horizontal="right" vertical="center"/>
    </xf>
    <xf numFmtId="0" fontId="11" fillId="0" borderId="0" xfId="22" applyAlignment="1">
      <alignment horizontal="right"/>
    </xf>
    <xf numFmtId="176" fontId="50" fillId="0" borderId="82" xfId="21" applyNumberFormat="1" applyFont="1" applyBorder="1" applyAlignment="1">
      <alignment vertical="center" wrapText="1"/>
    </xf>
    <xf numFmtId="176" fontId="50" fillId="0" borderId="84" xfId="21" applyNumberFormat="1" applyFont="1" applyBorder="1" applyAlignment="1">
      <alignment vertical="center" wrapText="1"/>
    </xf>
    <xf numFmtId="176" fontId="50" fillId="0" borderId="6" xfId="21" applyNumberFormat="1" applyFont="1" applyBorder="1" applyAlignment="1">
      <alignment vertical="center" wrapText="1"/>
    </xf>
    <xf numFmtId="176" fontId="50" fillId="0" borderId="7" xfId="21" applyNumberFormat="1" applyFont="1" applyBorder="1" applyAlignment="1">
      <alignment vertical="center" wrapText="1"/>
    </xf>
    <xf numFmtId="176" fontId="50" fillId="0" borderId="5" xfId="21" applyNumberFormat="1" applyFont="1" applyBorder="1" applyAlignment="1">
      <alignment vertical="center" wrapText="1"/>
    </xf>
    <xf numFmtId="176" fontId="50" fillId="0" borderId="9" xfId="21" applyNumberFormat="1" applyFont="1" applyBorder="1" applyAlignment="1">
      <alignment vertical="center" wrapText="1"/>
    </xf>
    <xf numFmtId="176" fontId="54" fillId="0" borderId="0" xfId="21" applyNumberFormat="1" applyFont="1" applyAlignment="1">
      <alignment horizontal="left" vertical="center"/>
    </xf>
    <xf numFmtId="176" fontId="54" fillId="0" borderId="77" xfId="21" applyNumberFormat="1" applyFont="1" applyBorder="1" applyAlignment="1">
      <alignment horizontal="center" vertical="center"/>
    </xf>
    <xf numFmtId="176" fontId="50" fillId="0" borderId="11" xfId="21" applyNumberFormat="1" applyFont="1" applyBorder="1" applyAlignment="1">
      <alignment horizontal="center" vertical="center"/>
    </xf>
    <xf numFmtId="176" fontId="54" fillId="3" borderId="9" xfId="21" applyNumberFormat="1" applyFont="1" applyFill="1" applyBorder="1" applyAlignment="1">
      <alignment horizontal="center" vertical="center"/>
    </xf>
    <xf numFmtId="176" fontId="54" fillId="3" borderId="78" xfId="21" applyNumberFormat="1" applyFont="1" applyFill="1" applyBorder="1" applyAlignment="1">
      <alignment horizontal="center" vertical="center"/>
    </xf>
    <xf numFmtId="0" fontId="50" fillId="0" borderId="0" xfId="21" applyFont="1" applyAlignment="1">
      <alignment horizontal="left" vertical="center"/>
    </xf>
    <xf numFmtId="176" fontId="50" fillId="0" borderId="11" xfId="21" applyNumberFormat="1" applyFont="1" applyBorder="1" applyAlignment="1">
      <alignment horizontal="right" vertical="center"/>
    </xf>
    <xf numFmtId="176" fontId="51" fillId="0" borderId="11" xfId="21" applyNumberFormat="1" applyFont="1" applyBorder="1" applyAlignment="1">
      <alignment vertical="center"/>
    </xf>
    <xf numFmtId="176" fontId="50" fillId="0" borderId="11" xfId="21" quotePrefix="1" applyNumberFormat="1" applyFont="1" applyBorder="1" applyAlignment="1">
      <alignment horizontal="center" vertical="center"/>
    </xf>
    <xf numFmtId="176" fontId="52" fillId="0" borderId="11" xfId="21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0" fontId="33" fillId="0" borderId="18" xfId="5" applyFont="1" applyBorder="1" applyAlignment="1">
      <alignment horizontal="center" vertical="center"/>
    </xf>
    <xf numFmtId="0" fontId="33" fillId="0" borderId="79" xfId="5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41" fontId="13" fillId="0" borderId="0" xfId="3" applyNumberFormat="1" applyAlignment="1">
      <alignment vertical="center" wrapText="1"/>
    </xf>
    <xf numFmtId="0" fontId="39" fillId="0" borderId="28" xfId="5" applyBorder="1">
      <alignment vertical="center"/>
    </xf>
    <xf numFmtId="0" fontId="39" fillId="0" borderId="0" xfId="5" applyAlignment="1">
      <alignment horizontal="center" vertical="center"/>
    </xf>
    <xf numFmtId="0" fontId="39" fillId="0" borderId="0" xfId="5">
      <alignment vertical="center"/>
    </xf>
    <xf numFmtId="41" fontId="39" fillId="0" borderId="0" xfId="4" applyFont="1" applyBorder="1">
      <alignment vertical="center"/>
    </xf>
    <xf numFmtId="0" fontId="39" fillId="0" borderId="29" xfId="5" applyBorder="1">
      <alignment vertical="center"/>
    </xf>
    <xf numFmtId="0" fontId="33" fillId="0" borderId="28" xfId="5" applyFont="1" applyBorder="1">
      <alignment vertical="center"/>
    </xf>
    <xf numFmtId="0" fontId="33" fillId="0" borderId="0" xfId="5" applyFont="1" applyAlignment="1">
      <alignment horizontal="center" vertical="center"/>
    </xf>
    <xf numFmtId="0" fontId="65" fillId="0" borderId="0" xfId="5" applyFont="1">
      <alignment vertical="center"/>
    </xf>
    <xf numFmtId="0" fontId="66" fillId="0" borderId="0" xfId="5" applyFont="1">
      <alignment vertical="center"/>
    </xf>
    <xf numFmtId="41" fontId="65" fillId="0" borderId="0" xfId="4" applyFont="1" applyBorder="1">
      <alignment vertical="center"/>
    </xf>
    <xf numFmtId="41" fontId="33" fillId="0" borderId="111" xfId="5" applyNumberFormat="1" applyFont="1" applyBorder="1">
      <alignment vertical="center"/>
    </xf>
    <xf numFmtId="41" fontId="33" fillId="0" borderId="92" xfId="5" applyNumberFormat="1" applyFont="1" applyBorder="1">
      <alignment vertical="center"/>
    </xf>
    <xf numFmtId="41" fontId="0" fillId="0" borderId="24" xfId="0" applyNumberFormat="1" applyBorder="1" applyAlignment="1">
      <alignment vertical="center"/>
    </xf>
    <xf numFmtId="41" fontId="0" fillId="0" borderId="111" xfId="8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41" fontId="0" fillId="0" borderId="20" xfId="8" applyFont="1" applyBorder="1" applyAlignment="1">
      <alignment vertical="center"/>
    </xf>
    <xf numFmtId="41" fontId="0" fillId="0" borderId="92" xfId="8" applyFont="1" applyBorder="1" applyAlignment="1">
      <alignment vertical="center"/>
    </xf>
    <xf numFmtId="176" fontId="92" fillId="0" borderId="6" xfId="21" applyNumberFormat="1" applyFont="1" applyBorder="1" applyAlignment="1">
      <alignment horizontal="left" vertical="center"/>
    </xf>
    <xf numFmtId="176" fontId="31" fillId="0" borderId="90" xfId="4" applyNumberFormat="1" applyFont="1" applyFill="1" applyBorder="1" applyAlignment="1">
      <alignment vertical="center" shrinkToFit="1"/>
    </xf>
    <xf numFmtId="179" fontId="31" fillId="0" borderId="112" xfId="4" applyNumberFormat="1" applyFont="1" applyFill="1" applyBorder="1" applyAlignment="1">
      <alignment vertical="center" shrinkToFit="1"/>
    </xf>
    <xf numFmtId="179" fontId="31" fillId="0" borderId="29" xfId="4" applyNumberFormat="1" applyFont="1" applyFill="1" applyBorder="1" applyAlignment="1">
      <alignment vertical="center" shrinkToFit="1"/>
    </xf>
    <xf numFmtId="0" fontId="31" fillId="0" borderId="28" xfId="3" applyFont="1" applyBorder="1" applyAlignment="1">
      <alignment vertical="center" shrinkToFit="1"/>
    </xf>
    <xf numFmtId="41" fontId="33" fillId="28" borderId="16" xfId="8" applyFont="1" applyFill="1" applyBorder="1" applyAlignment="1">
      <alignment horizontal="center" vertical="center" shrinkToFit="1"/>
    </xf>
    <xf numFmtId="176" fontId="31" fillId="0" borderId="90" xfId="4" applyNumberFormat="1" applyFont="1" applyFill="1" applyBorder="1" applyAlignment="1">
      <alignment horizontal="center" vertical="center" shrinkToFit="1"/>
    </xf>
    <xf numFmtId="176" fontId="94" fillId="0" borderId="6" xfId="21" applyNumberFormat="1" applyFont="1" applyBorder="1" applyAlignment="1">
      <alignment horizontal="left" vertical="center"/>
    </xf>
    <xf numFmtId="0" fontId="20" fillId="0" borderId="0" xfId="3" applyFont="1">
      <alignment vertical="center"/>
    </xf>
    <xf numFmtId="0" fontId="21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41" fontId="43" fillId="0" borderId="87" xfId="8" applyFont="1" applyBorder="1" applyAlignment="1">
      <alignment horizontal="center" vertical="center" wrapText="1"/>
    </xf>
    <xf numFmtId="41" fontId="43" fillId="0" borderId="24" xfId="8" applyFont="1" applyBorder="1" applyAlignment="1">
      <alignment horizontal="center" vertical="center" wrapText="1"/>
    </xf>
    <xf numFmtId="0" fontId="30" fillId="0" borderId="80" xfId="3" applyFont="1" applyBorder="1" applyAlignment="1">
      <alignment horizontal="center" vertical="center" wrapText="1"/>
    </xf>
    <xf numFmtId="0" fontId="30" fillId="0" borderId="2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0" fontId="30" fillId="0" borderId="85" xfId="3" applyFont="1" applyBorder="1" applyAlignment="1">
      <alignment horizontal="center" vertical="center" wrapText="1"/>
    </xf>
    <xf numFmtId="0" fontId="30" fillId="0" borderId="26" xfId="3" applyFont="1" applyBorder="1" applyAlignment="1">
      <alignment horizontal="center" vertical="center" wrapText="1"/>
    </xf>
    <xf numFmtId="0" fontId="30" fillId="0" borderId="23" xfId="3" applyFont="1" applyBorder="1" applyAlignment="1">
      <alignment horizontal="center" vertical="center" wrapText="1"/>
    </xf>
    <xf numFmtId="0" fontId="30" fillId="0" borderId="77" xfId="3" applyFont="1" applyBorder="1" applyAlignment="1">
      <alignment horizontal="center" vertical="center" wrapText="1"/>
    </xf>
    <xf numFmtId="0" fontId="30" fillId="0" borderId="81" xfId="3" applyFont="1" applyBorder="1" applyAlignment="1">
      <alignment horizontal="center" vertical="center" wrapText="1"/>
    </xf>
    <xf numFmtId="0" fontId="49" fillId="0" borderId="80" xfId="3" applyFont="1" applyBorder="1" applyAlignment="1">
      <alignment horizontal="center" vertical="center" wrapText="1"/>
    </xf>
    <xf numFmtId="0" fontId="49" fillId="0" borderId="2" xfId="3" applyFont="1" applyBorder="1" applyAlignment="1">
      <alignment horizontal="center" vertical="center" wrapText="1"/>
    </xf>
    <xf numFmtId="0" fontId="49" fillId="0" borderId="39" xfId="3" applyFont="1" applyBorder="1" applyAlignment="1">
      <alignment horizontal="center" vertical="center" wrapText="1"/>
    </xf>
    <xf numFmtId="41" fontId="43" fillId="0" borderId="80" xfId="8" applyFont="1" applyBorder="1" applyAlignment="1">
      <alignment horizontal="center" vertical="center" wrapText="1"/>
    </xf>
    <xf numFmtId="41" fontId="43" fillId="0" borderId="4" xfId="8" applyFont="1" applyBorder="1" applyAlignment="1">
      <alignment horizontal="center" vertical="center" wrapText="1"/>
    </xf>
    <xf numFmtId="0" fontId="30" fillId="0" borderId="79" xfId="3" applyFont="1" applyBorder="1" applyAlignment="1">
      <alignment horizontal="center" vertical="center" wrapText="1"/>
    </xf>
    <xf numFmtId="41" fontId="30" fillId="0" borderId="2" xfId="8" applyFont="1" applyBorder="1" applyAlignment="1">
      <alignment horizontal="center" vertical="center" wrapText="1"/>
    </xf>
    <xf numFmtId="41" fontId="30" fillId="0" borderId="4" xfId="8" applyFont="1" applyBorder="1" applyAlignment="1">
      <alignment horizontal="center" vertical="center" wrapText="1"/>
    </xf>
    <xf numFmtId="0" fontId="30" fillId="0" borderId="38" xfId="3" applyFont="1" applyBorder="1" applyAlignment="1">
      <alignment horizontal="center" vertical="center" wrapText="1"/>
    </xf>
    <xf numFmtId="41" fontId="30" fillId="0" borderId="82" xfId="8" applyFont="1" applyBorder="1" applyAlignment="1">
      <alignment horizontal="center" vertical="center" wrapText="1"/>
    </xf>
    <xf numFmtId="41" fontId="30" fillId="0" borderId="5" xfId="8" applyFont="1" applyBorder="1" applyAlignment="1">
      <alignment horizontal="center" vertical="center" wrapText="1"/>
    </xf>
    <xf numFmtId="41" fontId="30" fillId="0" borderId="80" xfId="8" applyFont="1" applyBorder="1" applyAlignment="1">
      <alignment horizontal="center" vertical="center" wrapText="1"/>
    </xf>
    <xf numFmtId="41" fontId="43" fillId="0" borderId="91" xfId="8" applyFont="1" applyBorder="1" applyAlignment="1">
      <alignment horizontal="center" vertical="center" wrapText="1"/>
    </xf>
    <xf numFmtId="41" fontId="43" fillId="0" borderId="35" xfId="8" applyFont="1" applyBorder="1" applyAlignment="1">
      <alignment horizontal="center" vertical="center" wrapText="1"/>
    </xf>
    <xf numFmtId="177" fontId="29" fillId="2" borderId="79" xfId="4" applyNumberFormat="1" applyFont="1" applyFill="1" applyBorder="1" applyAlignment="1">
      <alignment horizontal="center" vertical="center" wrapText="1"/>
    </xf>
    <xf numFmtId="177" fontId="29" fillId="2" borderId="20" xfId="4" applyNumberFormat="1" applyFont="1" applyFill="1" applyBorder="1" applyAlignment="1">
      <alignment horizontal="center" vertical="center" wrapText="1"/>
    </xf>
    <xf numFmtId="0" fontId="29" fillId="2" borderId="79" xfId="3" applyFont="1" applyFill="1" applyBorder="1" applyAlignment="1">
      <alignment horizontal="center" vertical="center" wrapText="1"/>
    </xf>
    <xf numFmtId="0" fontId="29" fillId="2" borderId="20" xfId="3" applyFont="1" applyFill="1" applyBorder="1" applyAlignment="1">
      <alignment horizontal="center" vertical="center" wrapText="1"/>
    </xf>
    <xf numFmtId="0" fontId="41" fillId="0" borderId="0" xfId="3" applyFont="1" applyAlignment="1">
      <alignment horizontal="center" vertical="center" wrapText="1"/>
    </xf>
    <xf numFmtId="0" fontId="28" fillId="0" borderId="0" xfId="3" applyFont="1" applyAlignment="1">
      <alignment horizontal="left" vertical="center" wrapText="1"/>
    </xf>
    <xf numFmtId="177" fontId="28" fillId="0" borderId="0" xfId="4" applyNumberFormat="1" applyFont="1" applyBorder="1" applyAlignment="1">
      <alignment horizontal="right" vertical="center" wrapText="1"/>
    </xf>
    <xf numFmtId="0" fontId="29" fillId="2" borderId="32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34" xfId="3" applyFont="1" applyFill="1" applyBorder="1" applyAlignment="1">
      <alignment horizontal="center" vertical="center" wrapText="1"/>
    </xf>
    <xf numFmtId="0" fontId="29" fillId="2" borderId="15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17" xfId="3" applyFont="1" applyFill="1" applyBorder="1" applyAlignment="1">
      <alignment horizontal="center" vertical="center" wrapText="1"/>
    </xf>
    <xf numFmtId="177" fontId="29" fillId="2" borderId="87" xfId="4" applyNumberFormat="1" applyFont="1" applyFill="1" applyBorder="1" applyAlignment="1">
      <alignment horizontal="center" vertical="center" wrapText="1"/>
    </xf>
    <xf numFmtId="177" fontId="29" fillId="2" borderId="22" xfId="4" applyNumberFormat="1" applyFont="1" applyFill="1" applyBorder="1" applyAlignment="1">
      <alignment horizontal="center" vertical="center" wrapText="1"/>
    </xf>
    <xf numFmtId="177" fontId="26" fillId="2" borderId="80" xfId="3" applyNumberFormat="1" applyFont="1" applyFill="1" applyBorder="1" applyAlignment="1">
      <alignment horizontal="center" vertical="center" wrapText="1" shrinkToFit="1"/>
    </xf>
    <xf numFmtId="177" fontId="26" fillId="2" borderId="39" xfId="3" applyNumberFormat="1" applyFont="1" applyFill="1" applyBorder="1" applyAlignment="1">
      <alignment horizontal="center" vertical="center" wrapText="1" shrinkToFit="1"/>
    </xf>
    <xf numFmtId="0" fontId="29" fillId="2" borderId="18" xfId="3" applyFont="1" applyFill="1" applyBorder="1" applyAlignment="1">
      <alignment horizontal="center" vertical="center" wrapText="1"/>
    </xf>
    <xf numFmtId="0" fontId="29" fillId="2" borderId="19" xfId="3" applyFont="1" applyFill="1" applyBorder="1" applyAlignment="1">
      <alignment horizontal="center" vertical="center" wrapText="1"/>
    </xf>
    <xf numFmtId="41" fontId="30" fillId="0" borderId="6" xfId="8" applyFont="1" applyBorder="1" applyAlignment="1">
      <alignment horizontal="center" vertical="center" wrapText="1"/>
    </xf>
    <xf numFmtId="0" fontId="30" fillId="0" borderId="15" xfId="3" applyFont="1" applyBorder="1" applyAlignment="1">
      <alignment horizontal="center" vertical="center" wrapText="1"/>
    </xf>
    <xf numFmtId="0" fontId="30" fillId="0" borderId="16" xfId="3" applyFont="1" applyBorder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0" fontId="30" fillId="0" borderId="39" xfId="3" applyFont="1" applyBorder="1" applyAlignment="1">
      <alignment horizontal="center" vertical="center" wrapText="1"/>
    </xf>
    <xf numFmtId="41" fontId="31" fillId="0" borderId="80" xfId="8" applyFont="1" applyFill="1" applyBorder="1" applyAlignment="1">
      <alignment horizontal="center" vertical="center" shrinkToFit="1"/>
    </xf>
    <xf numFmtId="41" fontId="31" fillId="0" borderId="39" xfId="8" applyFont="1" applyFill="1" applyBorder="1" applyAlignment="1">
      <alignment horizontal="center" vertical="center" shrinkToFit="1"/>
    </xf>
    <xf numFmtId="176" fontId="31" fillId="0" borderId="85" xfId="3" applyNumberFormat="1" applyFont="1" applyBorder="1" applyAlignment="1">
      <alignment horizontal="center" vertical="center" wrapText="1" shrinkToFit="1"/>
    </xf>
    <xf numFmtId="176" fontId="31" fillId="0" borderId="26" xfId="3" applyNumberFormat="1" applyFont="1" applyBorder="1" applyAlignment="1">
      <alignment horizontal="center" vertical="center" wrapText="1" shrinkToFit="1"/>
    </xf>
    <xf numFmtId="176" fontId="31" fillId="0" borderId="38" xfId="3" applyNumberFormat="1" applyFont="1" applyBorder="1" applyAlignment="1">
      <alignment horizontal="center" vertical="center" wrapText="1" shrinkToFit="1"/>
    </xf>
    <xf numFmtId="176" fontId="31" fillId="0" borderId="80" xfId="3" applyNumberFormat="1" applyFont="1" applyBorder="1" applyAlignment="1">
      <alignment horizontal="center" vertical="center" wrapText="1" shrinkToFit="1"/>
    </xf>
    <xf numFmtId="176" fontId="31" fillId="0" borderId="2" xfId="3" applyNumberFormat="1" applyFont="1" applyBorder="1" applyAlignment="1">
      <alignment horizontal="center" vertical="center" wrapText="1" shrinkToFit="1"/>
    </xf>
    <xf numFmtId="176" fontId="31" fillId="0" borderId="39" xfId="3" applyNumberFormat="1" applyFont="1" applyBorder="1" applyAlignment="1">
      <alignment horizontal="center" vertical="center" wrapText="1" shrinkToFit="1"/>
    </xf>
    <xf numFmtId="176" fontId="31" fillId="0" borderId="79" xfId="3" applyNumberFormat="1" applyFont="1" applyBorder="1" applyAlignment="1">
      <alignment horizontal="center" vertical="center" wrapText="1" shrinkToFit="1"/>
    </xf>
    <xf numFmtId="176" fontId="31" fillId="0" borderId="36" xfId="3" applyNumberFormat="1" applyFont="1" applyBorder="1" applyAlignment="1">
      <alignment horizontal="center" vertical="center" shrinkToFit="1"/>
    </xf>
    <xf numFmtId="176" fontId="31" fillId="0" borderId="14" xfId="3" applyNumberFormat="1" applyFont="1" applyBorder="1" applyAlignment="1">
      <alignment horizontal="center" vertical="center" shrinkToFit="1"/>
    </xf>
    <xf numFmtId="176" fontId="31" fillId="0" borderId="13" xfId="3" applyNumberFormat="1" applyFont="1" applyBorder="1" applyAlignment="1">
      <alignment horizontal="center" vertical="center" shrinkToFit="1"/>
    </xf>
    <xf numFmtId="176" fontId="31" fillId="0" borderId="12" xfId="4" applyNumberFormat="1" applyFont="1" applyBorder="1" applyAlignment="1">
      <alignment horizontal="center" vertical="center" shrinkToFit="1"/>
    </xf>
    <xf numFmtId="176" fontId="31" fillId="0" borderId="14" xfId="4" applyNumberFormat="1" applyFont="1" applyBorder="1" applyAlignment="1">
      <alignment horizontal="center" vertical="center" shrinkToFit="1"/>
    </xf>
    <xf numFmtId="176" fontId="31" fillId="0" borderId="37" xfId="4" applyNumberFormat="1" applyFont="1" applyBorder="1" applyAlignment="1">
      <alignment horizontal="center" vertical="center" shrinkToFit="1"/>
    </xf>
    <xf numFmtId="176" fontId="31" fillId="0" borderId="23" xfId="3" applyNumberFormat="1" applyFont="1" applyBorder="1" applyAlignment="1">
      <alignment horizontal="center" vertical="center" wrapText="1" shrinkToFit="1"/>
    </xf>
    <xf numFmtId="176" fontId="31" fillId="0" borderId="10" xfId="3" applyNumberFormat="1" applyFont="1" applyBorder="1" applyAlignment="1">
      <alignment horizontal="center" vertical="center" shrinkToFit="1"/>
    </xf>
    <xf numFmtId="176" fontId="31" fillId="0" borderId="12" xfId="4" applyNumberFormat="1" applyFont="1" applyFill="1" applyBorder="1" applyAlignment="1">
      <alignment horizontal="center" vertical="center" shrinkToFit="1"/>
    </xf>
    <xf numFmtId="176" fontId="31" fillId="0" borderId="14" xfId="4" applyNumberFormat="1" applyFont="1" applyFill="1" applyBorder="1" applyAlignment="1">
      <alignment horizontal="center" vertical="center" shrinkToFit="1"/>
    </xf>
    <xf numFmtId="176" fontId="31" fillId="0" borderId="37" xfId="4" applyNumberFormat="1" applyFont="1" applyFill="1" applyBorder="1" applyAlignment="1">
      <alignment horizontal="center" vertical="center" shrinkToFit="1"/>
    </xf>
    <xf numFmtId="176" fontId="31" fillId="0" borderId="10" xfId="3" applyNumberFormat="1" applyFont="1" applyBorder="1" applyAlignment="1">
      <alignment horizontal="center" vertical="center" wrapText="1" shrinkToFit="1"/>
    </xf>
    <xf numFmtId="41" fontId="31" fillId="0" borderId="10" xfId="8" applyFont="1" applyFill="1" applyBorder="1" applyAlignment="1">
      <alignment horizontal="center" vertical="center" shrinkToFit="1"/>
    </xf>
    <xf numFmtId="41" fontId="31" fillId="0" borderId="2" xfId="8" applyFont="1" applyFill="1" applyBorder="1" applyAlignment="1">
      <alignment horizontal="center" vertical="center" shrinkToFit="1"/>
    </xf>
    <xf numFmtId="41" fontId="31" fillId="0" borderId="4" xfId="8" applyFont="1" applyFill="1" applyBorder="1" applyAlignment="1">
      <alignment horizontal="center" vertical="center" shrinkToFit="1"/>
    </xf>
    <xf numFmtId="41" fontId="13" fillId="0" borderId="10" xfId="8" applyFont="1" applyBorder="1" applyAlignment="1">
      <alignment horizontal="center" vertical="center"/>
    </xf>
    <xf numFmtId="176" fontId="31" fillId="0" borderId="1" xfId="3" applyNumberFormat="1" applyFont="1" applyBorder="1" applyAlignment="1">
      <alignment horizontal="center" vertical="center" wrapText="1" shrinkToFit="1"/>
    </xf>
    <xf numFmtId="176" fontId="31" fillId="0" borderId="4" xfId="3" applyNumberFormat="1" applyFont="1" applyBorder="1" applyAlignment="1">
      <alignment horizontal="center" vertical="center" wrapText="1" shrinkToFit="1"/>
    </xf>
    <xf numFmtId="41" fontId="31" fillId="0" borderId="1" xfId="8" applyFont="1" applyFill="1" applyBorder="1" applyAlignment="1">
      <alignment horizontal="center" vertical="center" shrinkToFit="1"/>
    </xf>
    <xf numFmtId="41" fontId="31" fillId="0" borderId="6" xfId="8" applyFont="1" applyFill="1" applyBorder="1" applyAlignment="1">
      <alignment horizontal="center" vertical="center" shrinkToFit="1"/>
    </xf>
    <xf numFmtId="0" fontId="31" fillId="0" borderId="0" xfId="3" applyFont="1" applyAlignment="1">
      <alignment horizontal="left" vertical="center" shrinkToFit="1"/>
    </xf>
    <xf numFmtId="0" fontId="31" fillId="0" borderId="0" xfId="3" applyFont="1" applyAlignment="1">
      <alignment horizontal="right" vertical="center" shrinkToFit="1"/>
    </xf>
    <xf numFmtId="0" fontId="32" fillId="2" borderId="32" xfId="3" applyFont="1" applyFill="1" applyBorder="1" applyAlignment="1">
      <alignment horizontal="center" vertical="center" shrinkToFit="1"/>
    </xf>
    <xf numFmtId="0" fontId="32" fillId="2" borderId="33" xfId="3" applyFont="1" applyFill="1" applyBorder="1" applyAlignment="1">
      <alignment horizontal="center" vertical="center" shrinkToFit="1"/>
    </xf>
    <xf numFmtId="0" fontId="32" fillId="2" borderId="25" xfId="3" applyFont="1" applyFill="1" applyBorder="1" applyAlignment="1">
      <alignment horizontal="center" vertical="center" shrinkToFit="1"/>
    </xf>
    <xf numFmtId="0" fontId="32" fillId="2" borderId="23" xfId="3" applyFont="1" applyFill="1" applyBorder="1" applyAlignment="1">
      <alignment horizontal="center" vertical="center" shrinkToFit="1"/>
    </xf>
    <xf numFmtId="0" fontId="32" fillId="2" borderId="1" xfId="3" applyFont="1" applyFill="1" applyBorder="1" applyAlignment="1">
      <alignment horizontal="center" vertical="center" shrinkToFit="1"/>
    </xf>
    <xf numFmtId="0" fontId="32" fillId="2" borderId="4" xfId="3" applyFont="1" applyFill="1" applyBorder="1" applyAlignment="1">
      <alignment horizontal="center" vertical="center" shrinkToFit="1"/>
    </xf>
    <xf numFmtId="0" fontId="32" fillId="2" borderId="1" xfId="3" applyFont="1" applyFill="1" applyBorder="1" applyAlignment="1">
      <alignment horizontal="center" vertical="center" wrapText="1" shrinkToFit="1"/>
    </xf>
    <xf numFmtId="0" fontId="32" fillId="2" borderId="4" xfId="3" applyFont="1" applyFill="1" applyBorder="1" applyAlignment="1">
      <alignment horizontal="center" vertical="center" wrapText="1" shrinkToFit="1"/>
    </xf>
    <xf numFmtId="177" fontId="32" fillId="2" borderId="1" xfId="3" applyNumberFormat="1" applyFont="1" applyFill="1" applyBorder="1" applyAlignment="1">
      <alignment horizontal="center" vertical="center" wrapText="1" shrinkToFit="1"/>
    </xf>
    <xf numFmtId="177" fontId="32" fillId="2" borderId="4" xfId="3" applyNumberFormat="1" applyFont="1" applyFill="1" applyBorder="1" applyAlignment="1">
      <alignment horizontal="center" vertical="center" wrapText="1" shrinkToFit="1"/>
    </xf>
    <xf numFmtId="177" fontId="32" fillId="2" borderId="80" xfId="3" applyNumberFormat="1" applyFont="1" applyFill="1" applyBorder="1" applyAlignment="1">
      <alignment horizontal="center" vertical="center" wrapText="1" shrinkToFit="1"/>
    </xf>
    <xf numFmtId="176" fontId="31" fillId="0" borderId="77" xfId="3" applyNumberFormat="1" applyFont="1" applyBorder="1" applyAlignment="1">
      <alignment horizontal="center" vertical="center" wrapText="1" shrinkToFit="1"/>
    </xf>
    <xf numFmtId="176" fontId="31" fillId="0" borderId="81" xfId="3" applyNumberFormat="1" applyFont="1" applyBorder="1" applyAlignment="1">
      <alignment horizontal="center" vertical="center" wrapText="1" shrinkToFit="1"/>
    </xf>
    <xf numFmtId="176" fontId="31" fillId="0" borderId="18" xfId="3" applyNumberFormat="1" applyFont="1" applyBorder="1" applyAlignment="1">
      <alignment horizontal="center" vertical="center" wrapText="1" shrinkToFit="1"/>
    </xf>
    <xf numFmtId="176" fontId="31" fillId="0" borderId="4" xfId="3" applyNumberFormat="1" applyFont="1" applyBorder="1" applyAlignment="1">
      <alignment horizontal="center" vertical="center" shrinkToFit="1"/>
    </xf>
    <xf numFmtId="176" fontId="31" fillId="0" borderId="5" xfId="4" applyNumberFormat="1" applyFont="1" applyFill="1" applyBorder="1" applyAlignment="1">
      <alignment horizontal="center" vertical="center" shrinkToFit="1"/>
    </xf>
    <xf numFmtId="176" fontId="31" fillId="0" borderId="11" xfId="4" applyNumberFormat="1" applyFont="1" applyFill="1" applyBorder="1" applyAlignment="1">
      <alignment horizontal="center" vertical="center" shrinkToFit="1"/>
    </xf>
    <xf numFmtId="176" fontId="31" fillId="0" borderId="35" xfId="4" applyNumberFormat="1" applyFont="1" applyFill="1" applyBorder="1" applyAlignment="1">
      <alignment horizontal="center" vertical="center" shrinkToFit="1"/>
    </xf>
    <xf numFmtId="0" fontId="31" fillId="0" borderId="27" xfId="3" applyFont="1" applyBorder="1" applyAlignment="1">
      <alignment horizontal="right" vertical="center" shrinkToFit="1"/>
    </xf>
    <xf numFmtId="0" fontId="31" fillId="0" borderId="35" xfId="3" applyFont="1" applyBorder="1" applyAlignment="1">
      <alignment horizontal="right" vertical="center" shrinkToFit="1"/>
    </xf>
    <xf numFmtId="176" fontId="96" fillId="0" borderId="8" xfId="4" applyNumberFormat="1" applyFont="1" applyFill="1" applyBorder="1" applyAlignment="1">
      <alignment horizontal="left" vertical="center" shrinkToFit="1"/>
    </xf>
    <xf numFmtId="0" fontId="86" fillId="0" borderId="3" xfId="0" applyFont="1" applyBorder="1" applyAlignment="1">
      <alignment vertical="center" shrinkToFit="1"/>
    </xf>
    <xf numFmtId="176" fontId="96" fillId="0" borderId="5" xfId="4" applyNumberFormat="1" applyFont="1" applyFill="1" applyBorder="1" applyAlignment="1">
      <alignment horizontal="left" vertical="center" shrinkToFit="1"/>
    </xf>
    <xf numFmtId="0" fontId="86" fillId="0" borderId="11" xfId="0" applyFont="1" applyBorder="1" applyAlignment="1">
      <alignment vertical="center" shrinkToFit="1"/>
    </xf>
    <xf numFmtId="176" fontId="31" fillId="3" borderId="89" xfId="4" applyNumberFormat="1" applyFont="1" applyFill="1" applyBorder="1" applyAlignment="1">
      <alignment horizontal="left" vertical="center" shrinkToFit="1"/>
    </xf>
    <xf numFmtId="176" fontId="31" fillId="3" borderId="90" xfId="4" applyNumberFormat="1" applyFont="1" applyFill="1" applyBorder="1" applyAlignment="1">
      <alignment horizontal="left" vertical="center" shrinkToFit="1"/>
    </xf>
    <xf numFmtId="176" fontId="31" fillId="0" borderId="3" xfId="4" applyNumberFormat="1" applyFont="1" applyFill="1" applyBorder="1" applyAlignment="1">
      <alignment horizontal="right" vertical="center" shrinkToFit="1"/>
    </xf>
    <xf numFmtId="176" fontId="31" fillId="0" borderId="11" xfId="4" applyNumberFormat="1" applyFont="1" applyFill="1" applyBorder="1" applyAlignment="1">
      <alignment horizontal="right" vertical="center" shrinkToFit="1"/>
    </xf>
    <xf numFmtId="41" fontId="31" fillId="0" borderId="1" xfId="8" applyFont="1" applyFill="1" applyBorder="1" applyAlignment="1">
      <alignment horizontal="right" vertical="center" wrapText="1" shrinkToFit="1"/>
    </xf>
    <xf numFmtId="41" fontId="31" fillId="0" borderId="4" xfId="8" applyFont="1" applyFill="1" applyBorder="1" applyAlignment="1">
      <alignment horizontal="right" vertical="center" wrapText="1" shrinkToFit="1"/>
    </xf>
    <xf numFmtId="41" fontId="31" fillId="0" borderId="80" xfId="8" applyFont="1" applyFill="1" applyBorder="1" applyAlignment="1">
      <alignment horizontal="right" vertical="center" wrapText="1" shrinkToFit="1"/>
    </xf>
    <xf numFmtId="41" fontId="31" fillId="0" borderId="10" xfId="8" applyFont="1" applyFill="1" applyBorder="1" applyAlignment="1">
      <alignment horizontal="right" vertical="center" wrapText="1" shrinkToFit="1"/>
    </xf>
    <xf numFmtId="176" fontId="36" fillId="0" borderId="77" xfId="4" applyNumberFormat="1" applyFont="1" applyFill="1" applyBorder="1" applyAlignment="1">
      <alignment horizontal="left" vertical="center" shrinkToFit="1"/>
    </xf>
    <xf numFmtId="176" fontId="36" fillId="0" borderId="78" xfId="4" applyNumberFormat="1" applyFont="1" applyFill="1" applyBorder="1" applyAlignment="1">
      <alignment horizontal="left" vertical="center" shrinkToFit="1"/>
    </xf>
    <xf numFmtId="41" fontId="33" fillId="0" borderId="2" xfId="8" applyFont="1" applyFill="1" applyBorder="1" applyAlignment="1">
      <alignment horizontal="center" vertical="center" shrinkToFit="1"/>
    </xf>
    <xf numFmtId="41" fontId="11" fillId="0" borderId="4" xfId="8" applyFont="1" applyBorder="1" applyAlignment="1">
      <alignment horizontal="center" vertical="center"/>
    </xf>
    <xf numFmtId="41" fontId="33" fillId="0" borderId="2" xfId="8" applyFont="1" applyFill="1" applyBorder="1" applyAlignment="1">
      <alignment horizontal="center" vertical="center" wrapText="1" shrinkToFit="1"/>
    </xf>
    <xf numFmtId="41" fontId="33" fillId="0" borderId="4" xfId="8" applyFont="1" applyFill="1" applyBorder="1" applyAlignment="1">
      <alignment horizontal="center" vertical="center" wrapText="1" shrinkToFit="1"/>
    </xf>
    <xf numFmtId="176" fontId="36" fillId="0" borderId="6" xfId="4" applyNumberFormat="1" applyFont="1" applyFill="1" applyBorder="1" applyAlignment="1">
      <alignment horizontal="left" vertical="center" shrinkToFit="1"/>
    </xf>
    <xf numFmtId="176" fontId="36" fillId="0" borderId="0" xfId="4" applyNumberFormat="1" applyFont="1" applyFill="1" applyBorder="1" applyAlignment="1">
      <alignment horizontal="left" vertical="center" shrinkToFit="1"/>
    </xf>
    <xf numFmtId="176" fontId="33" fillId="0" borderId="80" xfId="3" applyNumberFormat="1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1" fontId="33" fillId="0" borderId="80" xfId="8" applyFont="1" applyFill="1" applyBorder="1" applyAlignment="1">
      <alignment horizontal="center" vertical="center" shrinkToFit="1"/>
    </xf>
    <xf numFmtId="41" fontId="33" fillId="0" borderId="39" xfId="8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41" fontId="33" fillId="0" borderId="80" xfId="8" applyFont="1" applyFill="1" applyBorder="1" applyAlignment="1">
      <alignment horizontal="center" vertical="center" wrapText="1" shrinkToFit="1"/>
    </xf>
    <xf numFmtId="41" fontId="33" fillId="0" borderId="82" xfId="8" applyFont="1" applyFill="1" applyBorder="1" applyAlignment="1">
      <alignment horizontal="center" vertical="center"/>
    </xf>
    <xf numFmtId="41" fontId="33" fillId="0" borderId="6" xfId="8" applyFont="1" applyFill="1" applyBorder="1" applyAlignment="1">
      <alignment horizontal="center" vertical="center"/>
    </xf>
    <xf numFmtId="41" fontId="33" fillId="0" borderId="84" xfId="8" applyFont="1" applyBorder="1" applyAlignment="1">
      <alignment horizontal="center" vertical="center"/>
    </xf>
    <xf numFmtId="41" fontId="33" fillId="0" borderId="7" xfId="8" applyFont="1" applyBorder="1" applyAlignment="1">
      <alignment horizontal="center" vertical="center"/>
    </xf>
    <xf numFmtId="41" fontId="33" fillId="0" borderId="61" xfId="8" applyFont="1" applyBorder="1" applyAlignment="1">
      <alignment horizontal="center" vertical="center"/>
    </xf>
    <xf numFmtId="177" fontId="34" fillId="2" borderId="80" xfId="3" applyNumberFormat="1" applyFont="1" applyFill="1" applyBorder="1" applyAlignment="1">
      <alignment horizontal="center" vertical="center" wrapText="1" shrinkToFit="1"/>
    </xf>
    <xf numFmtId="177" fontId="34" fillId="2" borderId="39" xfId="3" applyNumberFormat="1" applyFont="1" applyFill="1" applyBorder="1" applyAlignment="1">
      <alignment horizontal="center" vertical="center" wrapText="1" shrinkToFit="1"/>
    </xf>
    <xf numFmtId="176" fontId="36" fillId="3" borderId="82" xfId="4" applyNumberFormat="1" applyFont="1" applyFill="1" applyBorder="1" applyAlignment="1">
      <alignment horizontal="left" vertical="center" shrinkToFit="1"/>
    </xf>
    <xf numFmtId="176" fontId="36" fillId="3" borderId="83" xfId="4" applyNumberFormat="1" applyFont="1" applyFill="1" applyBorder="1" applyAlignment="1">
      <alignment horizontal="left" vertical="center" shrinkToFit="1"/>
    </xf>
    <xf numFmtId="176" fontId="36" fillId="0" borderId="82" xfId="4" applyNumberFormat="1" applyFont="1" applyFill="1" applyBorder="1" applyAlignment="1">
      <alignment horizontal="left" vertical="center" shrinkToFit="1"/>
    </xf>
    <xf numFmtId="176" fontId="36" fillId="0" borderId="83" xfId="4" applyNumberFormat="1" applyFont="1" applyFill="1" applyBorder="1" applyAlignment="1">
      <alignment horizontal="left" vertical="center" shrinkToFit="1"/>
    </xf>
    <xf numFmtId="0" fontId="11" fillId="0" borderId="83" xfId="7" applyBorder="1" applyAlignment="1">
      <alignment vertical="center" shrinkToFit="1"/>
    </xf>
    <xf numFmtId="176" fontId="45" fillId="0" borderId="44" xfId="4" applyNumberFormat="1" applyFont="1" applyFill="1" applyBorder="1" applyAlignment="1">
      <alignment horizontal="center" vertical="center" shrinkToFit="1"/>
    </xf>
    <xf numFmtId="176" fontId="45" fillId="0" borderId="45" xfId="4" applyNumberFormat="1" applyFont="1" applyFill="1" applyBorder="1" applyAlignment="1">
      <alignment horizontal="center" vertical="center" shrinkToFit="1"/>
    </xf>
    <xf numFmtId="0" fontId="86" fillId="0" borderId="45" xfId="7" applyFont="1" applyBorder="1" applyAlignment="1">
      <alignment vertical="center" shrinkToFit="1"/>
    </xf>
    <xf numFmtId="0" fontId="86" fillId="0" borderId="45" xfId="7" applyFont="1" applyBorder="1"/>
    <xf numFmtId="176" fontId="33" fillId="0" borderId="2" xfId="3" applyNumberFormat="1" applyFont="1" applyBorder="1" applyAlignment="1">
      <alignment horizontal="center" vertical="center" wrapText="1" shrinkToFit="1"/>
    </xf>
    <xf numFmtId="176" fontId="33" fillId="0" borderId="4" xfId="3" applyNumberFormat="1" applyFont="1" applyBorder="1" applyAlignment="1">
      <alignment horizontal="center" vertical="center" wrapText="1" shrinkToFit="1"/>
    </xf>
    <xf numFmtId="0" fontId="86" fillId="0" borderId="0" xfId="7" applyFont="1" applyAlignment="1">
      <alignment vertical="center" shrinkToFit="1"/>
    </xf>
    <xf numFmtId="0" fontId="86" fillId="0" borderId="0" xfId="7" applyFont="1"/>
    <xf numFmtId="0" fontId="11" fillId="0" borderId="45" xfId="7" applyBorder="1" applyAlignment="1">
      <alignment horizontal="center" vertical="center" shrinkToFit="1"/>
    </xf>
    <xf numFmtId="0" fontId="11" fillId="0" borderId="45" xfId="7" applyBorder="1" applyAlignment="1">
      <alignment vertical="center" shrinkToFit="1"/>
    </xf>
    <xf numFmtId="41" fontId="46" fillId="0" borderId="2" xfId="8" applyFont="1" applyFill="1" applyBorder="1" applyAlignment="1">
      <alignment horizontal="center" vertical="center" shrinkToFit="1"/>
    </xf>
    <xf numFmtId="41" fontId="46" fillId="0" borderId="4" xfId="8" applyFont="1" applyFill="1" applyBorder="1" applyAlignment="1">
      <alignment horizontal="center" vertical="center" shrinkToFit="1"/>
    </xf>
    <xf numFmtId="41" fontId="33" fillId="0" borderId="4" xfId="8" applyFont="1" applyFill="1" applyBorder="1" applyAlignment="1">
      <alignment horizontal="center" vertical="center" shrinkToFit="1"/>
    </xf>
    <xf numFmtId="0" fontId="46" fillId="0" borderId="2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wrapText="1" shrinkToFit="1"/>
    </xf>
    <xf numFmtId="41" fontId="33" fillId="0" borderId="80" xfId="8" applyFont="1" applyFill="1" applyBorder="1" applyAlignment="1">
      <alignment horizontal="center" vertical="center"/>
    </xf>
    <xf numFmtId="41" fontId="33" fillId="0" borderId="2" xfId="8" applyFont="1" applyFill="1" applyBorder="1" applyAlignment="1">
      <alignment horizontal="center" vertical="center"/>
    </xf>
    <xf numFmtId="41" fontId="33" fillId="0" borderId="4" xfId="8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 shrinkToFit="1"/>
    </xf>
    <xf numFmtId="176" fontId="36" fillId="0" borderId="40" xfId="4" applyNumberFormat="1" applyFont="1" applyFill="1" applyBorder="1" applyAlignment="1">
      <alignment horizontal="left" vertical="center" shrinkToFit="1"/>
    </xf>
    <xf numFmtId="176" fontId="36" fillId="0" borderId="41" xfId="4" applyNumberFormat="1" applyFont="1" applyFill="1" applyBorder="1" applyAlignment="1">
      <alignment horizontal="left" vertical="center" shrinkToFit="1"/>
    </xf>
    <xf numFmtId="0" fontId="46" fillId="0" borderId="41" xfId="0" applyFont="1" applyBorder="1" applyAlignment="1">
      <alignment horizontal="left" vertical="center" shrinkToFit="1"/>
    </xf>
    <xf numFmtId="0" fontId="0" fillId="0" borderId="41" xfId="0" applyBorder="1" applyAlignment="1">
      <alignment vertical="center" shrinkToFit="1"/>
    </xf>
    <xf numFmtId="176" fontId="34" fillId="0" borderId="56" xfId="4" applyNumberFormat="1" applyFont="1" applyFill="1" applyBorder="1" applyAlignment="1">
      <alignment horizontal="center" vertical="center" shrinkToFit="1"/>
    </xf>
    <xf numFmtId="176" fontId="34" fillId="0" borderId="57" xfId="4" applyNumberFormat="1" applyFont="1" applyFill="1" applyBorder="1" applyAlignment="1">
      <alignment horizontal="center" vertical="center" shrinkToFit="1"/>
    </xf>
    <xf numFmtId="0" fontId="0" fillId="0" borderId="57" xfId="0" applyBorder="1" applyAlignment="1">
      <alignment vertical="center" shrinkToFit="1"/>
    </xf>
    <xf numFmtId="0" fontId="34" fillId="2" borderId="80" xfId="3" applyFont="1" applyFill="1" applyBorder="1" applyAlignment="1">
      <alignment horizontal="center" vertical="center" wrapText="1" shrinkToFit="1"/>
    </xf>
    <xf numFmtId="0" fontId="34" fillId="2" borderId="39" xfId="3" applyFont="1" applyFill="1" applyBorder="1" applyAlignment="1">
      <alignment horizontal="center" vertical="center" wrapText="1" shrinkToFit="1"/>
    </xf>
    <xf numFmtId="176" fontId="33" fillId="0" borderId="5" xfId="4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176" fontId="36" fillId="0" borderId="5" xfId="4" applyNumberFormat="1" applyFont="1" applyFill="1" applyBorder="1" applyAlignment="1">
      <alignment horizontal="left" vertical="center" shrinkToFit="1"/>
    </xf>
    <xf numFmtId="0" fontId="86" fillId="0" borderId="11" xfId="7" applyFont="1" applyBorder="1" applyAlignment="1">
      <alignment vertical="center" shrinkToFit="1"/>
    </xf>
    <xf numFmtId="0" fontId="86" fillId="0" borderId="11" xfId="7" applyFont="1" applyBorder="1"/>
    <xf numFmtId="176" fontId="45" fillId="0" borderId="56" xfId="4" applyNumberFormat="1" applyFont="1" applyFill="1" applyBorder="1" applyAlignment="1">
      <alignment horizontal="center" vertical="center" shrinkToFit="1"/>
    </xf>
    <xf numFmtId="176" fontId="45" fillId="0" borderId="57" xfId="4" applyNumberFormat="1" applyFont="1" applyFill="1" applyBorder="1" applyAlignment="1">
      <alignment horizontal="center" vertical="center" shrinkToFit="1"/>
    </xf>
    <xf numFmtId="0" fontId="86" fillId="0" borderId="57" xfId="7" applyFont="1" applyBorder="1"/>
    <xf numFmtId="0" fontId="33" fillId="0" borderId="80" xfId="3" applyFont="1" applyBorder="1" applyAlignment="1">
      <alignment horizontal="center" vertical="center" wrapText="1" shrinkToFit="1"/>
    </xf>
    <xf numFmtId="0" fontId="33" fillId="0" borderId="4" xfId="3" applyFont="1" applyBorder="1" applyAlignment="1">
      <alignment horizontal="center" vertical="center" wrapText="1" shrinkToFit="1"/>
    </xf>
    <xf numFmtId="0" fontId="33" fillId="0" borderId="2" xfId="3" applyFont="1" applyBorder="1" applyAlignment="1">
      <alignment horizontal="center" vertical="center" wrapText="1" shrinkToFit="1"/>
    </xf>
    <xf numFmtId="41" fontId="33" fillId="0" borderId="80" xfId="8" applyFont="1" applyBorder="1" applyAlignment="1">
      <alignment horizontal="center" vertical="center"/>
    </xf>
    <xf numFmtId="41" fontId="33" fillId="0" borderId="2" xfId="8" applyFont="1" applyBorder="1" applyAlignment="1">
      <alignment horizontal="center" vertical="center"/>
    </xf>
    <xf numFmtId="41" fontId="33" fillId="0" borderId="4" xfId="8" applyFont="1" applyBorder="1" applyAlignment="1">
      <alignment horizontal="center" vertical="center"/>
    </xf>
    <xf numFmtId="41" fontId="87" fillId="0" borderId="41" xfId="8" applyFont="1" applyBorder="1" applyAlignment="1">
      <alignment horizontal="right" vertical="center" shrinkToFit="1"/>
    </xf>
    <xf numFmtId="176" fontId="36" fillId="0" borderId="40" xfId="4" applyNumberFormat="1" applyFont="1" applyFill="1" applyBorder="1" applyAlignment="1">
      <alignment vertical="center" shrinkToFit="1"/>
    </xf>
    <xf numFmtId="176" fontId="36" fillId="0" borderId="41" xfId="4" applyNumberFormat="1" applyFont="1" applyFill="1" applyBorder="1" applyAlignment="1">
      <alignment vertical="center" shrinkToFit="1"/>
    </xf>
    <xf numFmtId="176" fontId="36" fillId="3" borderId="6" xfId="4" applyNumberFormat="1" applyFont="1" applyFill="1" applyBorder="1" applyAlignment="1">
      <alignment horizontal="left" vertical="center" shrinkToFit="1"/>
    </xf>
    <xf numFmtId="176" fontId="36" fillId="3" borderId="0" xfId="4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176" fontId="36" fillId="0" borderId="0" xfId="4" applyNumberFormat="1" applyFont="1" applyFill="1" applyBorder="1" applyAlignment="1">
      <alignment horizontal="right" vertical="center" shrinkToFit="1"/>
    </xf>
    <xf numFmtId="176" fontId="36" fillId="3" borderId="83" xfId="4" applyNumberFormat="1" applyFont="1" applyFill="1" applyBorder="1" applyAlignment="1">
      <alignment horizontal="right" vertical="center" shrinkToFit="1"/>
    </xf>
    <xf numFmtId="176" fontId="36" fillId="0" borderId="0" xfId="4" applyNumberFormat="1" applyFont="1" applyFill="1" applyBorder="1" applyAlignment="1">
      <alignment vertical="center" shrinkToFit="1"/>
    </xf>
    <xf numFmtId="176" fontId="36" fillId="0" borderId="6" xfId="4" applyNumberFormat="1" applyFont="1" applyBorder="1" applyAlignment="1">
      <alignment horizontal="left" vertical="center" shrinkToFit="1"/>
    </xf>
    <xf numFmtId="176" fontId="36" fillId="0" borderId="83" xfId="4" applyNumberFormat="1" applyFont="1" applyFill="1" applyBorder="1" applyAlignment="1">
      <alignment horizontal="right" vertical="center" shrinkToFit="1"/>
    </xf>
    <xf numFmtId="41" fontId="35" fillId="0" borderId="80" xfId="8" applyFont="1" applyBorder="1" applyAlignment="1">
      <alignment horizontal="center" vertical="center"/>
    </xf>
    <xf numFmtId="41" fontId="35" fillId="0" borderId="2" xfId="8" applyFont="1" applyBorder="1" applyAlignment="1">
      <alignment horizontal="center" vertical="center"/>
    </xf>
    <xf numFmtId="41" fontId="35" fillId="0" borderId="4" xfId="8" applyFont="1" applyBorder="1" applyAlignment="1">
      <alignment horizontal="center" vertical="center"/>
    </xf>
    <xf numFmtId="0" fontId="33" fillId="0" borderId="0" xfId="3" applyFont="1" applyAlignment="1">
      <alignment horizontal="center" vertical="center" shrinkToFit="1"/>
    </xf>
    <xf numFmtId="176" fontId="36" fillId="3" borderId="82" xfId="4" applyNumberFormat="1" applyFont="1" applyFill="1" applyBorder="1" applyAlignment="1">
      <alignment horizontal="left" vertical="center" wrapText="1" shrinkToFit="1"/>
    </xf>
    <xf numFmtId="176" fontId="36" fillId="0" borderId="41" xfId="4" applyNumberFormat="1" applyFont="1" applyFill="1" applyBorder="1" applyAlignment="1">
      <alignment horizontal="right" vertical="center" shrinkToFit="1"/>
    </xf>
    <xf numFmtId="176" fontId="33" fillId="0" borderId="0" xfId="4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33" fillId="0" borderId="85" xfId="3" applyNumberFormat="1" applyFont="1" applyBorder="1" applyAlignment="1">
      <alignment horizontal="center" vertical="center" wrapText="1" shrinkToFit="1"/>
    </xf>
    <xf numFmtId="176" fontId="33" fillId="0" borderId="26" xfId="3" applyNumberFormat="1" applyFont="1" applyBorder="1" applyAlignment="1">
      <alignment horizontal="center" vertical="center" wrapText="1" shrinkToFit="1"/>
    </xf>
    <xf numFmtId="176" fontId="33" fillId="0" borderId="38" xfId="3" applyNumberFormat="1" applyFont="1" applyBorder="1" applyAlignment="1">
      <alignment horizontal="center" vertical="center" wrapText="1" shrinkToFit="1"/>
    </xf>
    <xf numFmtId="176" fontId="33" fillId="0" borderId="77" xfId="3" applyNumberFormat="1" applyFont="1" applyBorder="1" applyAlignment="1">
      <alignment horizontal="center" vertical="center" wrapText="1" shrinkToFit="1"/>
    </xf>
    <xf numFmtId="176" fontId="33" fillId="0" borderId="81" xfId="3" applyNumberFormat="1" applyFont="1" applyBorder="1" applyAlignment="1">
      <alignment horizontal="center" vertical="center" wrapText="1" shrinkToFit="1"/>
    </xf>
    <xf numFmtId="0" fontId="0" fillId="0" borderId="83" xfId="0" applyBorder="1"/>
    <xf numFmtId="41" fontId="46" fillId="0" borderId="2" xfId="8" applyFont="1" applyBorder="1" applyAlignment="1">
      <alignment horizontal="center" vertical="center" shrinkToFit="1"/>
    </xf>
    <xf numFmtId="41" fontId="46" fillId="0" borderId="4" xfId="8" applyFont="1" applyBorder="1" applyAlignment="1">
      <alignment horizontal="center" vertical="center" shrinkToFit="1"/>
    </xf>
    <xf numFmtId="176" fontId="34" fillId="0" borderId="44" xfId="4" applyNumberFormat="1" applyFont="1" applyFill="1" applyBorder="1" applyAlignment="1">
      <alignment horizontal="center" vertical="center" shrinkToFit="1"/>
    </xf>
    <xf numFmtId="176" fontId="34" fillId="0" borderId="45" xfId="4" applyNumberFormat="1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176" fontId="33" fillId="0" borderId="82" xfId="4" applyNumberFormat="1" applyFont="1" applyFill="1" applyBorder="1" applyAlignment="1">
      <alignment horizontal="center" vertical="center" shrinkToFit="1"/>
    </xf>
    <xf numFmtId="0" fontId="0" fillId="0" borderId="83" xfId="0" applyBorder="1" applyAlignment="1">
      <alignment vertical="center" shrinkToFit="1"/>
    </xf>
    <xf numFmtId="176" fontId="34" fillId="0" borderId="5" xfId="4" applyNumberFormat="1" applyFont="1" applyFill="1" applyBorder="1" applyAlignment="1">
      <alignment horizontal="center" vertical="center" shrinkToFit="1"/>
    </xf>
    <xf numFmtId="176" fontId="34" fillId="0" borderId="11" xfId="4" applyNumberFormat="1" applyFont="1" applyFill="1" applyBorder="1" applyAlignment="1">
      <alignment horizontal="center" vertical="center" shrinkToFit="1"/>
    </xf>
    <xf numFmtId="41" fontId="0" fillId="0" borderId="4" xfId="8" applyFont="1" applyBorder="1" applyAlignment="1">
      <alignment horizontal="center" vertical="center"/>
    </xf>
    <xf numFmtId="176" fontId="33" fillId="0" borderId="23" xfId="3" applyNumberFormat="1" applyFont="1" applyBorder="1" applyAlignment="1">
      <alignment horizontal="center" vertical="center" wrapText="1" shrinkToFit="1"/>
    </xf>
    <xf numFmtId="41" fontId="0" fillId="0" borderId="2" xfId="8" applyFont="1" applyBorder="1" applyAlignment="1">
      <alignment horizontal="center" vertical="center"/>
    </xf>
    <xf numFmtId="176" fontId="33" fillId="0" borderId="77" xfId="4" applyNumberFormat="1" applyFont="1" applyFill="1" applyBorder="1" applyAlignment="1">
      <alignment horizontal="left" vertical="center" shrinkToFit="1"/>
    </xf>
    <xf numFmtId="0" fontId="0" fillId="0" borderId="78" xfId="0" applyBorder="1" applyAlignment="1">
      <alignment vertical="center" shrinkToFit="1"/>
    </xf>
    <xf numFmtId="176" fontId="36" fillId="0" borderId="40" xfId="4" applyNumberFormat="1" applyFont="1" applyFill="1" applyBorder="1" applyAlignment="1">
      <alignment horizontal="center" vertical="center" shrinkToFit="1"/>
    </xf>
    <xf numFmtId="176" fontId="36" fillId="0" borderId="41" xfId="4" applyNumberFormat="1" applyFont="1" applyFill="1" applyBorder="1" applyAlignment="1">
      <alignment horizontal="center" vertical="center" shrinkToFit="1"/>
    </xf>
    <xf numFmtId="41" fontId="36" fillId="0" borderId="0" xfId="4" applyFont="1" applyFill="1" applyBorder="1" applyAlignment="1">
      <alignment horizontal="right" vertical="center" shrinkToFit="1"/>
    </xf>
    <xf numFmtId="41" fontId="36" fillId="0" borderId="83" xfId="4" applyFont="1" applyFill="1" applyBorder="1" applyAlignment="1">
      <alignment horizontal="right" vertical="center" shrinkToFit="1"/>
    </xf>
    <xf numFmtId="176" fontId="33" fillId="0" borderId="79" xfId="3" applyNumberFormat="1" applyFont="1" applyBorder="1" applyAlignment="1">
      <alignment horizontal="center" vertical="center" wrapText="1" shrinkToFit="1"/>
    </xf>
    <xf numFmtId="176" fontId="33" fillId="0" borderId="20" xfId="3" applyNumberFormat="1" applyFont="1" applyBorder="1" applyAlignment="1">
      <alignment horizontal="center" vertical="center" wrapText="1" shrinkToFit="1"/>
    </xf>
    <xf numFmtId="176" fontId="36" fillId="0" borderId="54" xfId="4" applyNumberFormat="1" applyFont="1" applyFill="1" applyBorder="1" applyAlignment="1">
      <alignment horizontal="left" vertical="center" shrinkToFit="1"/>
    </xf>
    <xf numFmtId="176" fontId="36" fillId="0" borderId="53" xfId="4" applyNumberFormat="1" applyFont="1" applyFill="1" applyBorder="1" applyAlignment="1">
      <alignment horizontal="left" vertical="center" shrinkToFit="1"/>
    </xf>
    <xf numFmtId="0" fontId="86" fillId="0" borderId="83" xfId="7" applyFont="1" applyBorder="1"/>
    <xf numFmtId="41" fontId="36" fillId="0" borderId="0" xfId="4" applyFont="1" applyFill="1" applyBorder="1" applyAlignment="1">
      <alignment horizontal="center" vertical="center" shrinkToFit="1"/>
    </xf>
    <xf numFmtId="176" fontId="45" fillId="0" borderId="5" xfId="4" applyNumberFormat="1" applyFont="1" applyFill="1" applyBorder="1" applyAlignment="1">
      <alignment horizontal="center" vertical="center" shrinkToFit="1"/>
    </xf>
    <xf numFmtId="176" fontId="45" fillId="0" borderId="11" xfId="4" applyNumberFormat="1" applyFont="1" applyFill="1" applyBorder="1" applyAlignment="1">
      <alignment horizontal="center" vertical="center" shrinkToFit="1"/>
    </xf>
    <xf numFmtId="176" fontId="33" fillId="0" borderId="6" xfId="4" applyNumberFormat="1" applyFont="1" applyFill="1" applyBorder="1" applyAlignment="1">
      <alignment vertical="center" shrinkToFit="1"/>
    </xf>
    <xf numFmtId="176" fontId="36" fillId="0" borderId="47" xfId="4" applyNumberFormat="1" applyFont="1" applyFill="1" applyBorder="1" applyAlignment="1">
      <alignment horizontal="right" vertical="center" shrinkToFit="1"/>
    </xf>
    <xf numFmtId="0" fontId="0" fillId="0" borderId="45" xfId="0" applyBorder="1" applyAlignment="1">
      <alignment vertical="center" shrinkToFit="1"/>
    </xf>
    <xf numFmtId="176" fontId="36" fillId="0" borderId="0" xfId="4" applyNumberFormat="1" applyFont="1" applyFill="1" applyBorder="1" applyAlignment="1">
      <alignment horizontal="center" vertical="center" wrapText="1" shrinkToFit="1"/>
    </xf>
    <xf numFmtId="176" fontId="36" fillId="0" borderId="0" xfId="4" applyNumberFormat="1" applyFont="1" applyFill="1" applyBorder="1" applyAlignment="1">
      <alignment horizontal="center" vertical="center" shrinkToFit="1"/>
    </xf>
    <xf numFmtId="176" fontId="31" fillId="0" borderId="0" xfId="4" applyNumberFormat="1" applyFont="1" applyFill="1" applyBorder="1" applyAlignment="1">
      <alignment horizontal="center" vertical="center" wrapText="1" shrinkToFit="1"/>
    </xf>
    <xf numFmtId="176" fontId="31" fillId="0" borderId="0" xfId="4" applyNumberFormat="1" applyFont="1" applyFill="1" applyBorder="1" applyAlignment="1">
      <alignment horizontal="center" vertical="center" shrinkToFit="1"/>
    </xf>
    <xf numFmtId="176" fontId="33" fillId="3" borderId="0" xfId="4" applyNumberFormat="1" applyFont="1" applyFill="1" applyBorder="1" applyAlignment="1">
      <alignment horizontal="right" vertical="center" shrinkToFit="1"/>
    </xf>
    <xf numFmtId="0" fontId="86" fillId="0" borderId="57" xfId="7" applyFont="1" applyBorder="1" applyAlignment="1">
      <alignment vertical="center" shrinkToFit="1"/>
    </xf>
    <xf numFmtId="41" fontId="36" fillId="0" borderId="41" xfId="4" applyFont="1" applyFill="1" applyBorder="1" applyAlignment="1">
      <alignment horizontal="right" vertical="center" shrinkToFit="1"/>
    </xf>
    <xf numFmtId="176" fontId="33" fillId="0" borderId="0" xfId="4" applyNumberFormat="1" applyFont="1" applyFill="1" applyBorder="1" applyAlignment="1">
      <alignment horizontal="center" vertical="center" shrinkToFit="1"/>
    </xf>
    <xf numFmtId="176" fontId="33" fillId="0" borderId="41" xfId="4" applyNumberFormat="1" applyFont="1" applyFill="1" applyBorder="1" applyAlignment="1">
      <alignment horizontal="center" vertical="center" shrinkToFit="1"/>
    </xf>
    <xf numFmtId="0" fontId="86" fillId="3" borderId="0" xfId="7" applyFont="1" applyFill="1"/>
    <xf numFmtId="0" fontId="33" fillId="5" borderId="0" xfId="3" applyFont="1" applyFill="1" applyAlignment="1">
      <alignment horizontal="left" vertical="center" shrinkToFit="1"/>
    </xf>
    <xf numFmtId="176" fontId="36" fillId="0" borderId="78" xfId="4" applyNumberFormat="1" applyFont="1" applyFill="1" applyBorder="1" applyAlignment="1">
      <alignment horizontal="right" vertical="center" shrinkToFit="1"/>
    </xf>
    <xf numFmtId="0" fontId="34" fillId="2" borderId="32" xfId="3" applyFont="1" applyFill="1" applyBorder="1" applyAlignment="1">
      <alignment horizontal="left" vertical="center" shrinkToFit="1"/>
    </xf>
    <xf numFmtId="0" fontId="34" fillId="2" borderId="33" xfId="3" applyFont="1" applyFill="1" applyBorder="1" applyAlignment="1">
      <alignment horizontal="left" vertical="center" shrinkToFit="1"/>
    </xf>
    <xf numFmtId="0" fontId="34" fillId="2" borderId="34" xfId="3" applyFont="1" applyFill="1" applyBorder="1" applyAlignment="1">
      <alignment horizontal="left" vertical="center" shrinkToFit="1"/>
    </xf>
    <xf numFmtId="0" fontId="34" fillId="2" borderId="85" xfId="3" applyFont="1" applyFill="1" applyBorder="1" applyAlignment="1">
      <alignment horizontal="center" vertical="center" shrinkToFit="1"/>
    </xf>
    <xf numFmtId="0" fontId="34" fillId="2" borderId="38" xfId="3" applyFont="1" applyFill="1" applyBorder="1" applyAlignment="1">
      <alignment horizontal="center" vertical="center" shrinkToFit="1"/>
    </xf>
    <xf numFmtId="0" fontId="34" fillId="2" borderId="82" xfId="3" applyFont="1" applyFill="1" applyBorder="1" applyAlignment="1">
      <alignment horizontal="center" vertical="center" shrinkToFit="1"/>
    </xf>
    <xf numFmtId="0" fontId="34" fillId="2" borderId="83" xfId="3" applyFont="1" applyFill="1" applyBorder="1" applyAlignment="1">
      <alignment horizontal="center" vertical="center" shrinkToFit="1"/>
    </xf>
    <xf numFmtId="0" fontId="34" fillId="2" borderId="91" xfId="3" applyFont="1" applyFill="1" applyBorder="1" applyAlignment="1">
      <alignment horizontal="center" vertical="center" shrinkToFit="1"/>
    </xf>
    <xf numFmtId="0" fontId="34" fillId="2" borderId="21" xfId="3" applyFont="1" applyFill="1" applyBorder="1" applyAlignment="1">
      <alignment horizontal="center" vertical="center" shrinkToFit="1"/>
    </xf>
    <xf numFmtId="0" fontId="34" fillId="2" borderId="30" xfId="3" applyFont="1" applyFill="1" applyBorder="1" applyAlignment="1">
      <alignment horizontal="center" vertical="center" shrinkToFit="1"/>
    </xf>
    <xf numFmtId="0" fontId="34" fillId="2" borderId="31" xfId="3" applyFont="1" applyFill="1" applyBorder="1" applyAlignment="1">
      <alignment horizontal="center" vertical="center" shrinkToFit="1"/>
    </xf>
    <xf numFmtId="176" fontId="33" fillId="5" borderId="0" xfId="3" applyNumberFormat="1" applyFont="1" applyFill="1" applyAlignment="1">
      <alignment horizontal="center" vertical="center" shrinkToFit="1"/>
    </xf>
    <xf numFmtId="0" fontId="33" fillId="5" borderId="0" xfId="3" applyFont="1" applyFill="1" applyAlignment="1">
      <alignment horizontal="center" vertical="center" shrinkToFit="1"/>
    </xf>
    <xf numFmtId="176" fontId="36" fillId="0" borderId="82" xfId="4" applyNumberFormat="1" applyFont="1" applyFill="1" applyBorder="1" applyAlignment="1">
      <alignment vertical="center" shrinkToFit="1"/>
    </xf>
    <xf numFmtId="41" fontId="87" fillId="0" borderId="83" xfId="8" applyFont="1" applyBorder="1" applyAlignment="1">
      <alignment horizontal="right" vertical="center" shrinkToFit="1"/>
    </xf>
    <xf numFmtId="0" fontId="87" fillId="0" borderId="83" xfId="0" applyFont="1" applyBorder="1" applyAlignment="1">
      <alignment vertical="center" shrinkToFit="1"/>
    </xf>
    <xf numFmtId="0" fontId="34" fillId="2" borderId="80" xfId="3" applyFont="1" applyFill="1" applyBorder="1" applyAlignment="1">
      <alignment horizontal="center" vertical="center" shrinkToFit="1"/>
    </xf>
    <xf numFmtId="0" fontId="34" fillId="2" borderId="39" xfId="3" applyFont="1" applyFill="1" applyBorder="1" applyAlignment="1">
      <alignment horizontal="center" vertical="center" shrinkToFit="1"/>
    </xf>
    <xf numFmtId="0" fontId="33" fillId="0" borderId="0" xfId="3" applyFont="1" applyAlignment="1">
      <alignment horizontal="left" vertical="center" shrinkToFit="1"/>
    </xf>
    <xf numFmtId="176" fontId="33" fillId="0" borderId="6" xfId="4" applyNumberFormat="1" applyFont="1" applyFill="1" applyBorder="1" applyAlignment="1">
      <alignment horizontal="left" vertical="center" shrinkToFit="1"/>
    </xf>
    <xf numFmtId="176" fontId="33" fillId="0" borderId="0" xfId="4" applyNumberFormat="1" applyFont="1" applyFill="1" applyBorder="1" applyAlignment="1">
      <alignment horizontal="left" vertical="center" shrinkToFit="1"/>
    </xf>
    <xf numFmtId="176" fontId="33" fillId="0" borderId="39" xfId="3" applyNumberFormat="1" applyFont="1" applyBorder="1" applyAlignment="1">
      <alignment horizontal="center" vertical="center" wrapText="1" shrinkToFit="1"/>
    </xf>
    <xf numFmtId="176" fontId="33" fillId="0" borderId="36" xfId="3" applyNumberFormat="1" applyFont="1" applyBorder="1" applyAlignment="1">
      <alignment horizontal="center" vertical="center" shrinkToFit="1"/>
    </xf>
    <xf numFmtId="176" fontId="33" fillId="0" borderId="78" xfId="3" applyNumberFormat="1" applyFont="1" applyBorder="1" applyAlignment="1">
      <alignment horizontal="center" vertical="center" shrinkToFit="1"/>
    </xf>
    <xf numFmtId="176" fontId="33" fillId="0" borderId="81" xfId="3" applyNumberFormat="1" applyFont="1" applyBorder="1" applyAlignment="1">
      <alignment horizontal="center" vertical="center" shrinkToFit="1"/>
    </xf>
    <xf numFmtId="176" fontId="33" fillId="0" borderId="77" xfId="4" applyNumberFormat="1" applyFont="1" applyBorder="1" applyAlignment="1">
      <alignment horizontal="center" vertical="center" shrinkToFit="1"/>
    </xf>
    <xf numFmtId="176" fontId="33" fillId="0" borderId="78" xfId="4" applyNumberFormat="1" applyFont="1" applyBorder="1" applyAlignment="1">
      <alignment horizontal="center" vertical="center" shrinkToFit="1"/>
    </xf>
    <xf numFmtId="176" fontId="33" fillId="0" borderId="86" xfId="4" applyNumberFormat="1" applyFont="1" applyBorder="1" applyAlignment="1">
      <alignment horizontal="center" vertical="center" shrinkToFit="1"/>
    </xf>
    <xf numFmtId="176" fontId="33" fillId="0" borderId="77" xfId="3" applyNumberFormat="1" applyFont="1" applyBorder="1" applyAlignment="1">
      <alignment horizontal="center" vertical="center" shrinkToFit="1"/>
    </xf>
    <xf numFmtId="176" fontId="33" fillId="0" borderId="77" xfId="4" applyNumberFormat="1" applyFont="1" applyFill="1" applyBorder="1" applyAlignment="1">
      <alignment horizontal="center" vertical="center" shrinkToFit="1"/>
    </xf>
    <xf numFmtId="176" fontId="33" fillId="0" borderId="78" xfId="4" applyNumberFormat="1" applyFont="1" applyFill="1" applyBorder="1" applyAlignment="1">
      <alignment horizontal="center" vertical="center" shrinkToFit="1"/>
    </xf>
    <xf numFmtId="176" fontId="33" fillId="0" borderId="86" xfId="4" applyNumberFormat="1" applyFont="1" applyFill="1" applyBorder="1" applyAlignment="1">
      <alignment horizontal="center" vertical="center" shrinkToFit="1"/>
    </xf>
    <xf numFmtId="176" fontId="33" fillId="0" borderId="53" xfId="4" applyNumberFormat="1" applyFont="1" applyFill="1" applyBorder="1" applyAlignment="1">
      <alignment horizontal="right" vertical="center" shrinkToFit="1"/>
    </xf>
    <xf numFmtId="176" fontId="36" fillId="0" borderId="0" xfId="4" applyNumberFormat="1" applyFont="1" applyBorder="1" applyAlignment="1">
      <alignment vertical="center" shrinkToFit="1"/>
    </xf>
    <xf numFmtId="176" fontId="33" fillId="3" borderId="82" xfId="4" applyNumberFormat="1" applyFont="1" applyFill="1" applyBorder="1" applyAlignment="1">
      <alignment horizontal="left" vertical="center" shrinkToFit="1"/>
    </xf>
    <xf numFmtId="176" fontId="33" fillId="3" borderId="83" xfId="4" applyNumberFormat="1" applyFont="1" applyFill="1" applyBorder="1" applyAlignment="1">
      <alignment horizontal="left" vertical="center" shrinkToFit="1"/>
    </xf>
    <xf numFmtId="41" fontId="33" fillId="0" borderId="80" xfId="8" applyFont="1" applyBorder="1" applyAlignment="1">
      <alignment horizontal="center" vertical="center" shrinkToFit="1"/>
    </xf>
    <xf numFmtId="41" fontId="33" fillId="0" borderId="2" xfId="8" applyFont="1" applyBorder="1" applyAlignment="1">
      <alignment horizontal="center" vertical="center" shrinkToFit="1"/>
    </xf>
    <xf numFmtId="41" fontId="33" fillId="0" borderId="4" xfId="8" applyFont="1" applyBorder="1" applyAlignment="1">
      <alignment horizontal="center" vertical="center" shrinkToFit="1"/>
    </xf>
    <xf numFmtId="0" fontId="34" fillId="2" borderId="32" xfId="3" applyFont="1" applyFill="1" applyBorder="1" applyAlignment="1">
      <alignment horizontal="center" vertical="center" shrinkToFit="1"/>
    </xf>
    <xf numFmtId="0" fontId="34" fillId="2" borderId="33" xfId="3" applyFont="1" applyFill="1" applyBorder="1" applyAlignment="1">
      <alignment horizontal="center" vertical="center" shrinkToFit="1"/>
    </xf>
    <xf numFmtId="0" fontId="34" fillId="2" borderId="23" xfId="3" applyFont="1" applyFill="1" applyBorder="1" applyAlignment="1">
      <alignment horizontal="center" vertical="center" shrinkToFit="1"/>
    </xf>
    <xf numFmtId="0" fontId="34" fillId="2" borderId="4" xfId="3" applyFont="1" applyFill="1" applyBorder="1" applyAlignment="1">
      <alignment horizontal="center" vertical="center" shrinkToFit="1"/>
    </xf>
    <xf numFmtId="0" fontId="34" fillId="2" borderId="4" xfId="3" applyFont="1" applyFill="1" applyBorder="1" applyAlignment="1">
      <alignment horizontal="center" vertical="center" wrapText="1" shrinkToFit="1"/>
    </xf>
    <xf numFmtId="177" fontId="34" fillId="2" borderId="4" xfId="3" applyNumberFormat="1" applyFont="1" applyFill="1" applyBorder="1" applyAlignment="1">
      <alignment horizontal="center" vertical="center" wrapText="1" shrinkToFit="1"/>
    </xf>
    <xf numFmtId="0" fontId="34" fillId="2" borderId="5" xfId="3" applyFont="1" applyFill="1" applyBorder="1" applyAlignment="1">
      <alignment horizontal="center" vertical="center" shrinkToFit="1"/>
    </xf>
    <xf numFmtId="0" fontId="34" fillId="2" borderId="11" xfId="3" applyFont="1" applyFill="1" applyBorder="1" applyAlignment="1">
      <alignment horizontal="center" vertical="center" shrinkToFit="1"/>
    </xf>
    <xf numFmtId="0" fontId="34" fillId="2" borderId="35" xfId="3" applyFont="1" applyFill="1" applyBorder="1" applyAlignment="1">
      <alignment horizontal="center" vertical="center" shrinkToFit="1"/>
    </xf>
    <xf numFmtId="176" fontId="36" fillId="0" borderId="82" xfId="4" applyNumberFormat="1" applyFont="1" applyFill="1" applyBorder="1" applyAlignment="1">
      <alignment horizontal="center" vertical="center" shrinkToFit="1"/>
    </xf>
    <xf numFmtId="176" fontId="36" fillId="0" borderId="83" xfId="4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/>
    <xf numFmtId="0" fontId="0" fillId="0" borderId="41" xfId="0" applyBorder="1"/>
    <xf numFmtId="176" fontId="36" fillId="0" borderId="48" xfId="4" applyNumberFormat="1" applyFont="1" applyFill="1" applyBorder="1" applyAlignment="1">
      <alignment horizontal="left" vertical="center" shrinkToFit="1"/>
    </xf>
    <xf numFmtId="176" fontId="36" fillId="0" borderId="47" xfId="4" applyNumberFormat="1" applyFont="1" applyFill="1" applyBorder="1" applyAlignment="1">
      <alignment horizontal="left" vertical="center" shrinkToFit="1"/>
    </xf>
    <xf numFmtId="176" fontId="45" fillId="0" borderId="62" xfId="4" applyNumberFormat="1" applyFont="1" applyFill="1" applyBorder="1" applyAlignment="1">
      <alignment horizontal="center" vertical="center" shrinkToFit="1"/>
    </xf>
    <xf numFmtId="0" fontId="0" fillId="0" borderId="63" xfId="0" applyBorder="1" applyAlignment="1">
      <alignment vertical="center" shrinkToFit="1"/>
    </xf>
    <xf numFmtId="0" fontId="33" fillId="0" borderId="80" xfId="3" applyFont="1" applyBorder="1" applyAlignment="1">
      <alignment horizontal="center" vertical="center" shrinkToFit="1"/>
    </xf>
    <xf numFmtId="0" fontId="33" fillId="0" borderId="2" xfId="3" applyFont="1" applyBorder="1" applyAlignment="1">
      <alignment horizontal="center" vertical="center" shrinkToFit="1"/>
    </xf>
    <xf numFmtId="0" fontId="33" fillId="0" borderId="4" xfId="3" applyFont="1" applyBorder="1" applyAlignment="1">
      <alignment horizontal="center" vertical="center" shrinkToFit="1"/>
    </xf>
    <xf numFmtId="0" fontId="33" fillId="0" borderId="60" xfId="3" applyFont="1" applyBorder="1" applyAlignment="1">
      <alignment horizontal="center" vertical="center" shrinkToFit="1"/>
    </xf>
    <xf numFmtId="0" fontId="33" fillId="0" borderId="59" xfId="3" applyFont="1" applyBorder="1" applyAlignment="1">
      <alignment horizontal="center" vertical="center" shrinkToFit="1"/>
    </xf>
    <xf numFmtId="176" fontId="48" fillId="3" borderId="0" xfId="4" applyNumberFormat="1" applyFont="1" applyFill="1" applyBorder="1" applyAlignment="1">
      <alignment horizontal="center" vertical="center" shrinkToFit="1"/>
    </xf>
    <xf numFmtId="176" fontId="33" fillId="0" borderId="64" xfId="3" applyNumberFormat="1" applyFont="1" applyBorder="1" applyAlignment="1">
      <alignment horizontal="center" vertical="center" wrapText="1" shrinkToFit="1"/>
    </xf>
    <xf numFmtId="176" fontId="33" fillId="0" borderId="50" xfId="3" applyNumberFormat="1" applyFont="1" applyBorder="1" applyAlignment="1">
      <alignment horizontal="center" vertical="center" wrapText="1" shrinkToFit="1"/>
    </xf>
    <xf numFmtId="41" fontId="33" fillId="0" borderId="5" xfId="8" applyFont="1" applyFill="1" applyBorder="1" applyAlignment="1">
      <alignment horizontal="center" vertical="center"/>
    </xf>
    <xf numFmtId="0" fontId="0" fillId="0" borderId="45" xfId="0" applyBorder="1"/>
    <xf numFmtId="176" fontId="36" fillId="0" borderId="11" xfId="4" applyNumberFormat="1" applyFont="1" applyFill="1" applyBorder="1" applyAlignment="1">
      <alignment horizontal="right" vertical="center" shrinkToFit="1"/>
    </xf>
    <xf numFmtId="0" fontId="36" fillId="0" borderId="6" xfId="4" applyNumberFormat="1" applyFont="1" applyFill="1" applyBorder="1" applyAlignment="1">
      <alignment horizontal="left" vertical="center" shrinkToFit="1"/>
    </xf>
    <xf numFmtId="0" fontId="36" fillId="0" borderId="0" xfId="4" applyNumberFormat="1" applyFont="1" applyFill="1" applyBorder="1" applyAlignment="1">
      <alignment horizontal="left" vertical="center" shrinkToFit="1"/>
    </xf>
    <xf numFmtId="0" fontId="46" fillId="0" borderId="0" xfId="0" applyFont="1" applyAlignment="1">
      <alignment horizontal="left" vertical="center" shrinkToFit="1"/>
    </xf>
    <xf numFmtId="176" fontId="36" fillId="0" borderId="0" xfId="4" applyNumberFormat="1" applyFont="1" applyBorder="1" applyAlignment="1">
      <alignment horizontal="left" vertical="center" shrinkToFit="1"/>
    </xf>
    <xf numFmtId="41" fontId="33" fillId="0" borderId="50" xfId="6" applyFont="1" applyBorder="1" applyAlignment="1">
      <alignment horizontal="center" vertical="center"/>
    </xf>
    <xf numFmtId="41" fontId="33" fillId="0" borderId="4" xfId="6" applyFont="1" applyBorder="1" applyAlignment="1">
      <alignment horizontal="center" vertical="center"/>
    </xf>
    <xf numFmtId="41" fontId="33" fillId="0" borderId="43" xfId="6" applyFont="1" applyBorder="1" applyAlignment="1">
      <alignment horizontal="center" vertical="center"/>
    </xf>
    <xf numFmtId="41" fontId="33" fillId="0" borderId="9" xfId="6" applyFont="1" applyBorder="1" applyAlignment="1">
      <alignment horizontal="center" vertical="center"/>
    </xf>
    <xf numFmtId="0" fontId="33" fillId="0" borderId="17" xfId="5" applyFont="1" applyBorder="1" applyAlignment="1">
      <alignment horizontal="center" vertical="center" wrapText="1"/>
    </xf>
    <xf numFmtId="0" fontId="33" fillId="0" borderId="111" xfId="5" applyFont="1" applyBorder="1" applyAlignment="1">
      <alignment horizontal="center" vertical="center"/>
    </xf>
    <xf numFmtId="0" fontId="40" fillId="0" borderId="116" xfId="5" applyFont="1" applyBorder="1" applyAlignment="1">
      <alignment horizontal="center" vertical="center"/>
    </xf>
    <xf numFmtId="0" fontId="40" fillId="0" borderId="65" xfId="5" applyFont="1" applyBorder="1" applyAlignment="1">
      <alignment horizontal="center" vertical="center"/>
    </xf>
    <xf numFmtId="0" fontId="40" fillId="0" borderId="67" xfId="5" applyFont="1" applyBorder="1" applyAlignment="1">
      <alignment horizontal="center" vertical="center"/>
    </xf>
    <xf numFmtId="0" fontId="33" fillId="0" borderId="0" xfId="5" applyFont="1" applyAlignment="1">
      <alignment horizontal="right" vertical="center"/>
    </xf>
    <xf numFmtId="0" fontId="33" fillId="0" borderId="29" xfId="5" applyFont="1" applyBorder="1" applyAlignment="1">
      <alignment horizontal="right" vertical="center"/>
    </xf>
    <xf numFmtId="0" fontId="33" fillId="0" borderId="15" xfId="5" applyFont="1" applyBorder="1" applyAlignment="1">
      <alignment horizontal="center" vertical="center"/>
    </xf>
    <xf numFmtId="0" fontId="33" fillId="0" borderId="18" xfId="5" applyFont="1" applyBorder="1" applyAlignment="1">
      <alignment horizontal="center" vertical="center"/>
    </xf>
    <xf numFmtId="0" fontId="33" fillId="0" borderId="16" xfId="5" applyFont="1" applyBorder="1" applyAlignment="1">
      <alignment horizontal="center" vertical="center"/>
    </xf>
    <xf numFmtId="0" fontId="33" fillId="0" borderId="79" xfId="5" applyFont="1" applyBorder="1" applyAlignment="1">
      <alignment horizontal="center" vertical="center"/>
    </xf>
    <xf numFmtId="49" fontId="11" fillId="0" borderId="97" xfId="0" applyNumberFormat="1" applyFont="1" applyBorder="1" applyAlignment="1">
      <alignment horizontal="center" vertical="center" wrapText="1"/>
    </xf>
    <xf numFmtId="0" fontId="0" fillId="0" borderId="98" xfId="0" applyBorder="1" applyAlignment="1">
      <alignment vertical="center" textRotation="48"/>
    </xf>
    <xf numFmtId="49" fontId="11" fillId="0" borderId="99" xfId="0" applyNumberFormat="1" applyFont="1" applyBorder="1" applyAlignment="1">
      <alignment horizontal="center" vertical="center" wrapText="1"/>
    </xf>
    <xf numFmtId="176" fontId="11" fillId="0" borderId="99" xfId="0" applyNumberFormat="1" applyFont="1" applyBorder="1" applyAlignment="1">
      <alignment horizontal="right" vertical="center" wrapText="1"/>
    </xf>
    <xf numFmtId="0" fontId="0" fillId="0" borderId="99" xfId="0" applyBorder="1" applyAlignment="1">
      <alignment vertical="center" textRotation="102"/>
    </xf>
    <xf numFmtId="0" fontId="0" fillId="0" borderId="98" xfId="0" applyBorder="1" applyAlignment="1">
      <alignment vertical="center" textRotation="55"/>
    </xf>
    <xf numFmtId="0" fontId="0" fillId="0" borderId="98" xfId="0" applyBorder="1" applyAlignment="1">
      <alignment vertical="center" textRotation="114"/>
    </xf>
    <xf numFmtId="0" fontId="0" fillId="0" borderId="98" xfId="0" applyBorder="1" applyAlignment="1">
      <alignment vertical="center" textRotation="103"/>
    </xf>
    <xf numFmtId="0" fontId="0" fillId="0" borderId="99" xfId="0" applyBorder="1" applyAlignment="1">
      <alignment vertical="center" textRotation="95"/>
    </xf>
    <xf numFmtId="49" fontId="88" fillId="0" borderId="0" xfId="0" applyNumberFormat="1" applyFont="1" applyAlignment="1">
      <alignment horizontal="left" vertical="center" wrapText="1"/>
    </xf>
    <xf numFmtId="49" fontId="89" fillId="0" borderId="0" xfId="0" applyNumberFormat="1" applyFont="1" applyAlignment="1">
      <alignment horizontal="center" vertical="center" wrapText="1"/>
    </xf>
    <xf numFmtId="49" fontId="90" fillId="0" borderId="0" xfId="0" applyNumberFormat="1" applyFont="1" applyAlignment="1">
      <alignment horizontal="left" vertical="center" wrapText="1"/>
    </xf>
    <xf numFmtId="49" fontId="52" fillId="0" borderId="0" xfId="0" applyNumberFormat="1" applyFont="1" applyAlignment="1">
      <alignment horizontal="left" vertical="center" wrapText="1"/>
    </xf>
    <xf numFmtId="49" fontId="11" fillId="0" borderId="93" xfId="0" applyNumberFormat="1" applyFont="1" applyBorder="1" applyAlignment="1">
      <alignment horizontal="center" vertical="center" wrapText="1"/>
    </xf>
    <xf numFmtId="0" fontId="0" fillId="0" borderId="94" xfId="0" applyBorder="1" applyAlignment="1">
      <alignment vertical="center" textRotation="95"/>
    </xf>
    <xf numFmtId="49" fontId="11" fillId="0" borderId="95" xfId="0" applyNumberFormat="1" applyFont="1" applyBorder="1" applyAlignment="1">
      <alignment horizontal="center" vertical="center" wrapText="1"/>
    </xf>
    <xf numFmtId="0" fontId="0" fillId="0" borderId="95" xfId="0" applyBorder="1" applyAlignment="1">
      <alignment vertical="center" textRotation="91"/>
    </xf>
    <xf numFmtId="0" fontId="0" fillId="0" borderId="94" xfId="0" applyBorder="1" applyAlignment="1">
      <alignment vertical="center" textRotation="91"/>
    </xf>
    <xf numFmtId="0" fontId="0" fillId="0" borderId="98" xfId="0" applyBorder="1" applyAlignment="1">
      <alignment vertical="center" textRotation="95"/>
    </xf>
    <xf numFmtId="0" fontId="0" fillId="0" borderId="99" xfId="0" applyBorder="1" applyAlignment="1">
      <alignment vertical="center" textRotation="97"/>
    </xf>
    <xf numFmtId="0" fontId="0" fillId="0" borderId="98" xfId="0" applyBorder="1" applyAlignment="1">
      <alignment vertical="center" textRotation="98"/>
    </xf>
    <xf numFmtId="0" fontId="0" fillId="0" borderId="99" xfId="0" applyBorder="1" applyAlignment="1">
      <alignment vertical="center" textRotation="116"/>
    </xf>
    <xf numFmtId="0" fontId="0" fillId="0" borderId="98" xfId="0" applyBorder="1" applyAlignment="1">
      <alignment vertical="center" textRotation="32"/>
    </xf>
    <xf numFmtId="0" fontId="0" fillId="0" borderId="98" xfId="0" applyBorder="1" applyAlignment="1">
      <alignment vertical="center" textRotation="91"/>
    </xf>
    <xf numFmtId="0" fontId="0" fillId="0" borderId="99" xfId="0" applyBorder="1" applyAlignment="1">
      <alignment vertical="center" textRotation="91"/>
    </xf>
    <xf numFmtId="49" fontId="11" fillId="0" borderId="98" xfId="0" applyNumberFormat="1" applyFont="1" applyBorder="1" applyAlignment="1">
      <alignment horizontal="center" vertical="center" wrapText="1"/>
    </xf>
    <xf numFmtId="176" fontId="11" fillId="0" borderId="97" xfId="0" applyNumberFormat="1" applyFont="1" applyBorder="1" applyAlignment="1">
      <alignment horizontal="right" vertical="center" wrapText="1"/>
    </xf>
    <xf numFmtId="176" fontId="11" fillId="0" borderId="98" xfId="0" applyNumberFormat="1" applyFont="1" applyBorder="1" applyAlignment="1">
      <alignment horizontal="right" vertical="center" wrapText="1"/>
    </xf>
    <xf numFmtId="49" fontId="91" fillId="0" borderId="0" xfId="0" applyNumberFormat="1" applyFont="1" applyAlignment="1">
      <alignment horizontal="right" vertical="center" wrapText="1"/>
    </xf>
    <xf numFmtId="49" fontId="11" fillId="0" borderId="104" xfId="0" applyNumberFormat="1" applyFont="1" applyBorder="1" applyAlignment="1">
      <alignment horizontal="center" vertical="center" wrapText="1"/>
    </xf>
    <xf numFmtId="0" fontId="0" fillId="0" borderId="104" xfId="0" applyBorder="1" applyAlignment="1">
      <alignment vertical="center" textRotation="95"/>
    </xf>
    <xf numFmtId="49" fontId="11" fillId="0" borderId="101" xfId="0" applyNumberFormat="1" applyFont="1" applyBorder="1" applyAlignment="1">
      <alignment horizontal="center" vertical="center" wrapText="1"/>
    </xf>
    <xf numFmtId="0" fontId="0" fillId="0" borderId="102" xfId="0" applyBorder="1" applyAlignment="1">
      <alignment vertical="center" textRotation="48"/>
    </xf>
    <xf numFmtId="176" fontId="11" fillId="0" borderId="93" xfId="0" applyNumberFormat="1" applyFont="1" applyBorder="1" applyAlignment="1">
      <alignment horizontal="right" vertical="center" wrapText="1"/>
    </xf>
    <xf numFmtId="0" fontId="0" fillId="0" borderId="95" xfId="0" applyBorder="1" applyAlignment="1">
      <alignment vertical="center" textRotation="108"/>
    </xf>
    <xf numFmtId="0" fontId="0" fillId="0" borderId="95" xfId="0" applyBorder="1" applyAlignment="1">
      <alignment vertical="center" textRotation="48"/>
    </xf>
    <xf numFmtId="0" fontId="0" fillId="0" borderId="95" xfId="0" applyBorder="1" applyAlignment="1">
      <alignment vertical="center" textRotation="111"/>
    </xf>
    <xf numFmtId="0" fontId="0" fillId="0" borderId="102" xfId="0" applyBorder="1" applyAlignment="1">
      <alignment vertical="center" textRotation="103"/>
    </xf>
    <xf numFmtId="176" fontId="11" fillId="0" borderId="95" xfId="0" applyNumberFormat="1" applyFont="1" applyBorder="1" applyAlignment="1">
      <alignment horizontal="right" vertical="center" wrapText="1"/>
    </xf>
    <xf numFmtId="176" fontId="11" fillId="0" borderId="94" xfId="0" applyNumberFormat="1" applyFont="1" applyBorder="1" applyAlignment="1">
      <alignment horizontal="right" vertical="center" wrapText="1"/>
    </xf>
    <xf numFmtId="176" fontId="11" fillId="0" borderId="106" xfId="0" applyNumberFormat="1" applyFont="1" applyBorder="1" applyAlignment="1">
      <alignment horizontal="right" vertical="center" wrapText="1"/>
    </xf>
    <xf numFmtId="0" fontId="0" fillId="0" borderId="104" xfId="0" applyBorder="1" applyAlignment="1">
      <alignment vertical="center" textRotation="45"/>
    </xf>
    <xf numFmtId="0" fontId="0" fillId="0" borderId="104" xfId="0" applyBorder="1" applyAlignment="1">
      <alignment vertical="center" textRotation="112"/>
    </xf>
    <xf numFmtId="49" fontId="11" fillId="0" borderId="100" xfId="0" applyNumberFormat="1" applyFont="1" applyBorder="1" applyAlignment="1">
      <alignment horizontal="center" vertical="center" wrapText="1"/>
    </xf>
    <xf numFmtId="0" fontId="0" fillId="0" borderId="103" xfId="0" applyBorder="1" applyAlignment="1">
      <alignment vertical="center" textRotation="82"/>
    </xf>
    <xf numFmtId="0" fontId="0" fillId="0" borderId="105" xfId="0" applyBorder="1" applyAlignment="1">
      <alignment vertical="center" textRotation="101"/>
    </xf>
    <xf numFmtId="3" fontId="11" fillId="0" borderId="113" xfId="0" applyNumberFormat="1" applyFont="1" applyBorder="1" applyAlignment="1">
      <alignment horizontal="right" vertical="center" textRotation="91"/>
    </xf>
    <xf numFmtId="0" fontId="11" fillId="0" borderId="114" xfId="0" applyFont="1" applyBorder="1" applyAlignment="1">
      <alignment horizontal="right" vertical="center" textRotation="91"/>
    </xf>
    <xf numFmtId="0" fontId="11" fillId="0" borderId="115" xfId="0" applyFont="1" applyBorder="1" applyAlignment="1">
      <alignment horizontal="right" vertical="center" textRotation="91"/>
    </xf>
    <xf numFmtId="176" fontId="51" fillId="0" borderId="80" xfId="21" applyNumberFormat="1" applyFont="1" applyBorder="1" applyAlignment="1">
      <alignment horizontal="center" vertical="center" textRotation="255" wrapText="1"/>
    </xf>
    <xf numFmtId="176" fontId="51" fillId="0" borderId="2" xfId="21" applyNumberFormat="1" applyFont="1" applyBorder="1" applyAlignment="1">
      <alignment horizontal="center" vertical="center" textRotation="255" wrapText="1"/>
    </xf>
    <xf numFmtId="176" fontId="51" fillId="0" borderId="4" xfId="21" applyNumberFormat="1" applyFont="1" applyBorder="1" applyAlignment="1">
      <alignment horizontal="center" vertical="center" textRotation="255" wrapText="1"/>
    </xf>
    <xf numFmtId="176" fontId="52" fillId="0" borderId="80" xfId="21" applyNumberFormat="1" applyFont="1" applyBorder="1" applyAlignment="1">
      <alignment horizontal="center" vertical="center" wrapText="1"/>
    </xf>
    <xf numFmtId="176" fontId="52" fillId="0" borderId="2" xfId="21" applyNumberFormat="1" applyFont="1" applyBorder="1" applyAlignment="1">
      <alignment horizontal="center" vertical="center" wrapText="1"/>
    </xf>
    <xf numFmtId="176" fontId="52" fillId="0" borderId="4" xfId="21" applyNumberFormat="1" applyFont="1" applyBorder="1" applyAlignment="1">
      <alignment horizontal="center" vertical="center" wrapText="1"/>
    </xf>
    <xf numFmtId="176" fontId="50" fillId="0" borderId="6" xfId="21" applyNumberFormat="1" applyFont="1" applyBorder="1" applyAlignment="1">
      <alignment horizontal="left" vertical="center" wrapText="1"/>
    </xf>
    <xf numFmtId="176" fontId="50" fillId="0" borderId="7" xfId="21" applyNumberFormat="1" applyFont="1" applyBorder="1" applyAlignment="1">
      <alignment horizontal="left" vertical="center" wrapText="1"/>
    </xf>
    <xf numFmtId="176" fontId="50" fillId="0" borderId="5" xfId="21" applyNumberFormat="1" applyFont="1" applyBorder="1" applyAlignment="1">
      <alignment horizontal="left" vertical="center" wrapText="1"/>
    </xf>
    <xf numFmtId="176" fontId="50" fillId="0" borderId="9" xfId="21" applyNumberFormat="1" applyFont="1" applyBorder="1" applyAlignment="1">
      <alignment horizontal="left" vertical="center" wrapText="1"/>
    </xf>
    <xf numFmtId="176" fontId="50" fillId="0" borderId="0" xfId="21" applyNumberFormat="1" applyFont="1" applyAlignment="1">
      <alignment horizontal="left" vertical="center" wrapText="1"/>
    </xf>
    <xf numFmtId="176" fontId="50" fillId="0" borderId="11" xfId="21" applyNumberFormat="1" applyFont="1" applyBorder="1" applyAlignment="1">
      <alignment horizontal="left" vertical="center" wrapText="1"/>
    </xf>
    <xf numFmtId="176" fontId="50" fillId="0" borderId="77" xfId="21" applyNumberFormat="1" applyFont="1" applyBorder="1" applyAlignment="1">
      <alignment horizontal="center" vertical="center"/>
    </xf>
    <xf numFmtId="176" fontId="50" fillId="0" borderId="78" xfId="21" applyNumberFormat="1" applyFont="1" applyBorder="1" applyAlignment="1">
      <alignment horizontal="center" vertical="center"/>
    </xf>
    <xf numFmtId="176" fontId="50" fillId="0" borderId="77" xfId="21" applyNumberFormat="1" applyFont="1" applyBorder="1" applyAlignment="1">
      <alignment horizontal="center" vertical="center" wrapText="1"/>
    </xf>
    <xf numFmtId="176" fontId="50" fillId="0" borderId="81" xfId="21" applyNumberFormat="1" applyFont="1" applyBorder="1" applyAlignment="1">
      <alignment horizontal="center" vertical="center" wrapText="1"/>
    </xf>
    <xf numFmtId="0" fontId="52" fillId="0" borderId="82" xfId="22" applyFont="1" applyBorder="1" applyAlignment="1">
      <alignment horizontal="center" vertical="center" wrapText="1"/>
    </xf>
    <xf numFmtId="0" fontId="50" fillId="0" borderId="6" xfId="22" applyFont="1" applyBorder="1" applyAlignment="1">
      <alignment horizontal="center" vertical="center" wrapText="1"/>
    </xf>
    <xf numFmtId="0" fontId="50" fillId="0" borderId="5" xfId="22" applyFont="1" applyBorder="1" applyAlignment="1">
      <alignment horizontal="center" vertical="center" wrapText="1"/>
    </xf>
    <xf numFmtId="176" fontId="54" fillId="0" borderId="82" xfId="21" applyNumberFormat="1" applyFont="1" applyBorder="1" applyAlignment="1">
      <alignment horizontal="left" vertical="center" wrapText="1"/>
    </xf>
    <xf numFmtId="176" fontId="54" fillId="0" borderId="83" xfId="21" applyNumberFormat="1" applyFont="1" applyBorder="1" applyAlignment="1">
      <alignment horizontal="left" vertical="center" wrapText="1"/>
    </xf>
    <xf numFmtId="176" fontId="50" fillId="0" borderId="82" xfId="21" applyNumberFormat="1" applyFont="1" applyBorder="1" applyAlignment="1">
      <alignment vertical="center" wrapText="1"/>
    </xf>
    <xf numFmtId="176" fontId="50" fillId="0" borderId="84" xfId="21" applyNumberFormat="1" applyFont="1" applyBorder="1" applyAlignment="1">
      <alignment vertical="center" wrapText="1"/>
    </xf>
    <xf numFmtId="176" fontId="50" fillId="0" borderId="6" xfId="21" applyNumberFormat="1" applyFont="1" applyBorder="1" applyAlignment="1">
      <alignment vertical="center" wrapText="1"/>
    </xf>
    <xf numFmtId="176" fontId="50" fillId="0" borderId="7" xfId="21" applyNumberFormat="1" applyFont="1" applyBorder="1" applyAlignment="1">
      <alignment vertical="center" wrapText="1"/>
    </xf>
    <xf numFmtId="176" fontId="50" fillId="0" borderId="5" xfId="21" applyNumberFormat="1" applyFont="1" applyBorder="1" applyAlignment="1">
      <alignment vertical="center" wrapText="1"/>
    </xf>
    <xf numFmtId="176" fontId="50" fillId="0" borderId="9" xfId="21" applyNumberFormat="1" applyFont="1" applyBorder="1" applyAlignment="1">
      <alignment vertical="center" wrapText="1"/>
    </xf>
    <xf numFmtId="176" fontId="50" fillId="0" borderId="6" xfId="21" applyNumberFormat="1" applyFont="1" applyBorder="1" applyAlignment="1">
      <alignment horizontal="left" vertical="center"/>
    </xf>
    <xf numFmtId="176" fontId="50" fillId="0" borderId="0" xfId="21" applyNumberFormat="1" applyFont="1" applyAlignment="1">
      <alignment horizontal="left" vertical="center"/>
    </xf>
    <xf numFmtId="176" fontId="52" fillId="0" borderId="6" xfId="21" applyNumberFormat="1" applyFont="1" applyBorder="1" applyAlignment="1">
      <alignment horizontal="center" vertical="center" wrapText="1"/>
    </xf>
    <xf numFmtId="176" fontId="52" fillId="0" borderId="5" xfId="21" applyNumberFormat="1" applyFont="1" applyBorder="1" applyAlignment="1">
      <alignment horizontal="center" vertical="center" wrapText="1"/>
    </xf>
    <xf numFmtId="176" fontId="50" fillId="0" borderId="82" xfId="21" applyNumberFormat="1" applyFont="1" applyBorder="1" applyAlignment="1">
      <alignment horizontal="left" vertical="center" wrapText="1"/>
    </xf>
    <xf numFmtId="176" fontId="50" fillId="0" borderId="83" xfId="21" applyNumberFormat="1" applyFont="1" applyBorder="1" applyAlignment="1">
      <alignment horizontal="left" vertical="center" wrapText="1"/>
    </xf>
    <xf numFmtId="176" fontId="50" fillId="0" borderId="6" xfId="21" applyNumberFormat="1" applyFont="1" applyBorder="1" applyAlignment="1">
      <alignment horizontal="center" vertical="center" wrapText="1"/>
    </xf>
    <xf numFmtId="176" fontId="50" fillId="0" borderId="7" xfId="21" applyNumberFormat="1" applyFont="1" applyBorder="1" applyAlignment="1">
      <alignment horizontal="center" vertical="center" wrapText="1"/>
    </xf>
    <xf numFmtId="176" fontId="50" fillId="0" borderId="5" xfId="21" applyNumberFormat="1" applyFont="1" applyBorder="1" applyAlignment="1">
      <alignment horizontal="center" vertical="center" wrapText="1"/>
    </xf>
    <xf numFmtId="176" fontId="50" fillId="0" borderId="9" xfId="21" applyNumberFormat="1" applyFont="1" applyBorder="1" applyAlignment="1">
      <alignment horizontal="center" vertical="center" wrapText="1"/>
    </xf>
    <xf numFmtId="176" fontId="53" fillId="0" borderId="11" xfId="21" applyNumberFormat="1" applyFont="1" applyBorder="1" applyAlignment="1">
      <alignment horizontal="left" vertical="center" wrapText="1"/>
    </xf>
    <xf numFmtId="176" fontId="53" fillId="0" borderId="9" xfId="21" applyNumberFormat="1" applyFont="1" applyBorder="1" applyAlignment="1">
      <alignment horizontal="left" vertical="center" wrapText="1"/>
    </xf>
    <xf numFmtId="49" fontId="50" fillId="0" borderId="6" xfId="21" applyNumberFormat="1" applyFont="1" applyBorder="1" applyAlignment="1">
      <alignment horizontal="right" vertical="center"/>
    </xf>
    <xf numFmtId="49" fontId="50" fillId="0" borderId="0" xfId="21" applyNumberFormat="1" applyFont="1" applyAlignment="1">
      <alignment horizontal="right" vertical="center"/>
    </xf>
    <xf numFmtId="49" fontId="51" fillId="0" borderId="6" xfId="21" applyNumberFormat="1" applyFont="1" applyBorder="1" applyAlignment="1">
      <alignment horizontal="right" vertical="center"/>
    </xf>
    <xf numFmtId="49" fontId="51" fillId="0" borderId="0" xfId="21" applyNumberFormat="1" applyFont="1" applyAlignment="1">
      <alignment horizontal="right" vertical="center"/>
    </xf>
    <xf numFmtId="176" fontId="52" fillId="0" borderId="82" xfId="21" applyNumberFormat="1" applyFont="1" applyBorder="1" applyAlignment="1">
      <alignment horizontal="center" vertical="center" wrapText="1"/>
    </xf>
    <xf numFmtId="176" fontId="50" fillId="0" borderId="84" xfId="21" applyNumberFormat="1" applyFont="1" applyBorder="1" applyAlignment="1">
      <alignment horizontal="left" vertical="center" wrapText="1"/>
    </xf>
    <xf numFmtId="176" fontId="50" fillId="0" borderId="11" xfId="21" applyNumberFormat="1" applyFont="1" applyBorder="1" applyAlignment="1">
      <alignment horizontal="left" vertical="center"/>
    </xf>
    <xf numFmtId="176" fontId="54" fillId="0" borderId="82" xfId="21" applyNumberFormat="1" applyFont="1" applyBorder="1" applyAlignment="1">
      <alignment horizontal="left" vertical="center"/>
    </xf>
    <xf numFmtId="176" fontId="54" fillId="0" borderId="83" xfId="21" applyNumberFormat="1" applyFont="1" applyBorder="1" applyAlignment="1">
      <alignment horizontal="left" vertical="center"/>
    </xf>
    <xf numFmtId="176" fontId="54" fillId="0" borderId="6" xfId="21" applyNumberFormat="1" applyFont="1" applyBorder="1" applyAlignment="1">
      <alignment horizontal="left" vertical="center"/>
    </xf>
    <xf numFmtId="176" fontId="54" fillId="0" borderId="0" xfId="21" applyNumberFormat="1" applyFont="1" applyAlignment="1">
      <alignment horizontal="left" vertical="center"/>
    </xf>
    <xf numFmtId="49" fontId="50" fillId="0" borderId="6" xfId="21" applyNumberFormat="1" applyFont="1" applyBorder="1" applyAlignment="1">
      <alignment horizontal="left" vertical="center"/>
    </xf>
    <xf numFmtId="49" fontId="50" fillId="0" borderId="0" xfId="21" applyNumberFormat="1" applyFont="1" applyAlignment="1">
      <alignment horizontal="left" vertical="center"/>
    </xf>
    <xf numFmtId="176" fontId="50" fillId="0" borderId="82" xfId="21" applyNumberFormat="1" applyFont="1" applyBorder="1" applyAlignment="1">
      <alignment horizontal="center" vertical="center" wrapText="1"/>
    </xf>
    <xf numFmtId="176" fontId="50" fillId="0" borderId="84" xfId="21" applyNumberFormat="1" applyFont="1" applyBorder="1" applyAlignment="1">
      <alignment horizontal="center" vertical="center" wrapText="1"/>
    </xf>
    <xf numFmtId="49" fontId="50" fillId="0" borderId="5" xfId="21" applyNumberFormat="1" applyFont="1" applyBorder="1" applyAlignment="1">
      <alignment horizontal="left" vertical="center" wrapText="1"/>
    </xf>
    <xf numFmtId="49" fontId="50" fillId="0" borderId="11" xfId="21" applyNumberFormat="1" applyFont="1" applyBorder="1" applyAlignment="1">
      <alignment horizontal="left" vertical="center" wrapText="1"/>
    </xf>
    <xf numFmtId="49" fontId="50" fillId="0" borderId="9" xfId="21" applyNumberFormat="1" applyFont="1" applyBorder="1" applyAlignment="1">
      <alignment horizontal="left" vertical="center" wrapText="1"/>
    </xf>
    <xf numFmtId="0" fontId="52" fillId="0" borderId="6" xfId="22" applyFont="1" applyBorder="1" applyAlignment="1">
      <alignment horizontal="center" vertical="center" wrapText="1"/>
    </xf>
    <xf numFmtId="0" fontId="52" fillId="0" borderId="5" xfId="22" applyFont="1" applyBorder="1" applyAlignment="1">
      <alignment horizontal="center" vertical="center" wrapText="1"/>
    </xf>
    <xf numFmtId="0" fontId="1" fillId="0" borderId="2" xfId="4564" applyBorder="1">
      <alignment vertical="center"/>
    </xf>
    <xf numFmtId="0" fontId="1" fillId="0" borderId="4" xfId="4564" applyBorder="1">
      <alignment vertical="center"/>
    </xf>
    <xf numFmtId="176" fontId="54" fillId="0" borderId="77" xfId="21" applyNumberFormat="1" applyFont="1" applyBorder="1" applyAlignment="1">
      <alignment horizontal="center" vertical="center"/>
    </xf>
    <xf numFmtId="176" fontId="54" fillId="0" borderId="78" xfId="21" applyNumberFormat="1" applyFont="1" applyBorder="1" applyAlignment="1">
      <alignment horizontal="center" vertical="center"/>
    </xf>
    <xf numFmtId="0" fontId="50" fillId="0" borderId="0" xfId="22" applyFont="1" applyAlignment="1">
      <alignment horizontal="left" vertical="center"/>
    </xf>
    <xf numFmtId="0" fontId="50" fillId="0" borderId="7" xfId="22" applyFont="1" applyBorder="1" applyAlignment="1">
      <alignment horizontal="left" vertical="center"/>
    </xf>
    <xf numFmtId="176" fontId="54" fillId="0" borderId="6" xfId="21" applyNumberFormat="1" applyFont="1" applyBorder="1" applyAlignment="1">
      <alignment horizontal="left" vertical="center" wrapText="1"/>
    </xf>
    <xf numFmtId="176" fontId="54" fillId="0" borderId="0" xfId="21" applyNumberFormat="1" applyFont="1" applyAlignment="1">
      <alignment horizontal="left" vertical="center" wrapText="1"/>
    </xf>
    <xf numFmtId="176" fontId="50" fillId="0" borderId="5" xfId="21" applyNumberFormat="1" applyFont="1" applyBorder="1" applyAlignment="1">
      <alignment horizontal="center" vertical="center"/>
    </xf>
    <xf numFmtId="176" fontId="50" fillId="0" borderId="11" xfId="21" applyNumberFormat="1" applyFont="1" applyBorder="1" applyAlignment="1">
      <alignment horizontal="center" vertical="center"/>
    </xf>
    <xf numFmtId="176" fontId="54" fillId="0" borderId="77" xfId="21" applyNumberFormat="1" applyFont="1" applyBorder="1" applyAlignment="1">
      <alignment vertical="center"/>
    </xf>
    <xf numFmtId="176" fontId="54" fillId="0" borderId="81" xfId="21" applyNumberFormat="1" applyFont="1" applyBorder="1" applyAlignment="1">
      <alignment vertical="center"/>
    </xf>
    <xf numFmtId="176" fontId="51" fillId="0" borderId="82" xfId="21" applyNumberFormat="1" applyFont="1" applyBorder="1" applyAlignment="1">
      <alignment horizontal="center" vertical="center" wrapText="1"/>
    </xf>
    <xf numFmtId="176" fontId="51" fillId="0" borderId="6" xfId="21" applyNumberFormat="1" applyFont="1" applyBorder="1" applyAlignment="1">
      <alignment horizontal="center" vertical="center" wrapText="1"/>
    </xf>
    <xf numFmtId="176" fontId="51" fillId="0" borderId="5" xfId="21" applyNumberFormat="1" applyFont="1" applyBorder="1" applyAlignment="1">
      <alignment horizontal="center" vertical="center" wrapText="1"/>
    </xf>
    <xf numFmtId="176" fontId="51" fillId="0" borderId="80" xfId="21" applyNumberFormat="1" applyFont="1" applyBorder="1" applyAlignment="1">
      <alignment horizontal="center" vertical="center" wrapText="1"/>
    </xf>
    <xf numFmtId="176" fontId="51" fillId="0" borderId="2" xfId="21" applyNumberFormat="1" applyFont="1" applyBorder="1" applyAlignment="1">
      <alignment horizontal="center" vertical="center" wrapText="1"/>
    </xf>
    <xf numFmtId="176" fontId="51" fillId="0" borderId="4" xfId="21" applyNumberFormat="1" applyFont="1" applyBorder="1" applyAlignment="1">
      <alignment horizontal="center" vertical="center" wrapText="1"/>
    </xf>
    <xf numFmtId="0" fontId="54" fillId="0" borderId="82" xfId="21" applyFont="1" applyBorder="1" applyAlignment="1">
      <alignment horizontal="left" vertical="center"/>
    </xf>
    <xf numFmtId="0" fontId="54" fillId="0" borderId="83" xfId="21" applyFont="1" applyBorder="1" applyAlignment="1">
      <alignment horizontal="left" vertical="center"/>
    </xf>
    <xf numFmtId="176" fontId="53" fillId="0" borderId="6" xfId="21" applyNumberFormat="1" applyFont="1" applyBorder="1" applyAlignment="1">
      <alignment horizontal="left" vertical="center"/>
    </xf>
    <xf numFmtId="176" fontId="53" fillId="0" borderId="0" xfId="21" applyNumberFormat="1" applyFont="1" applyAlignment="1">
      <alignment horizontal="left" vertical="center"/>
    </xf>
    <xf numFmtId="176" fontId="50" fillId="0" borderId="80" xfId="21" applyNumberFormat="1" applyFont="1" applyBorder="1" applyAlignment="1">
      <alignment horizontal="center" vertical="center"/>
    </xf>
    <xf numFmtId="176" fontId="50" fillId="0" borderId="2" xfId="21" applyNumberFormat="1" applyFont="1" applyBorder="1" applyAlignment="1">
      <alignment horizontal="center" vertical="center"/>
    </xf>
    <xf numFmtId="176" fontId="50" fillId="0" borderId="4" xfId="21" applyNumberFormat="1" applyFont="1" applyBorder="1" applyAlignment="1">
      <alignment horizontal="center" vertical="center"/>
    </xf>
    <xf numFmtId="176" fontId="62" fillId="0" borderId="80" xfId="21" applyNumberFormat="1" applyFont="1" applyBorder="1" applyAlignment="1">
      <alignment horizontal="center" vertical="center"/>
    </xf>
    <xf numFmtId="176" fontId="62" fillId="0" borderId="2" xfId="21" applyNumberFormat="1" applyFont="1" applyBorder="1" applyAlignment="1">
      <alignment horizontal="center" vertical="center"/>
    </xf>
    <xf numFmtId="176" fontId="62" fillId="0" borderId="4" xfId="21" applyNumberFormat="1" applyFont="1" applyBorder="1" applyAlignment="1">
      <alignment horizontal="center" vertical="center"/>
    </xf>
    <xf numFmtId="176" fontId="54" fillId="3" borderId="82" xfId="21" applyNumberFormat="1" applyFont="1" applyFill="1" applyBorder="1" applyAlignment="1">
      <alignment horizontal="center" vertical="center"/>
    </xf>
    <xf numFmtId="176" fontId="54" fillId="3" borderId="5" xfId="21" applyNumberFormat="1" applyFont="1" applyFill="1" applyBorder="1" applyAlignment="1">
      <alignment horizontal="center" vertical="center"/>
    </xf>
    <xf numFmtId="176" fontId="54" fillId="3" borderId="77" xfId="21" applyNumberFormat="1" applyFont="1" applyFill="1" applyBorder="1" applyAlignment="1">
      <alignment horizontal="center" vertical="center"/>
    </xf>
    <xf numFmtId="176" fontId="54" fillId="3" borderId="81" xfId="21" applyNumberFormat="1" applyFont="1" applyFill="1" applyBorder="1" applyAlignment="1">
      <alignment horizontal="center" vertical="center"/>
    </xf>
    <xf numFmtId="176" fontId="54" fillId="3" borderId="83" xfId="21" applyNumberFormat="1" applyFont="1" applyFill="1" applyBorder="1" applyAlignment="1">
      <alignment horizontal="center" vertical="center"/>
    </xf>
    <xf numFmtId="176" fontId="54" fillId="3" borderId="11" xfId="21" applyNumberFormat="1" applyFont="1" applyFill="1" applyBorder="1" applyAlignment="1">
      <alignment horizontal="center" vertical="center"/>
    </xf>
    <xf numFmtId="176" fontId="54" fillId="3" borderId="84" xfId="21" applyNumberFormat="1" applyFont="1" applyFill="1" applyBorder="1" applyAlignment="1">
      <alignment horizontal="center" vertical="center"/>
    </xf>
    <xf numFmtId="176" fontId="54" fillId="3" borderId="9" xfId="21" applyNumberFormat="1" applyFont="1" applyFill="1" applyBorder="1" applyAlignment="1">
      <alignment horizontal="center" vertical="center"/>
    </xf>
    <xf numFmtId="176" fontId="54" fillId="3" borderId="78" xfId="21" applyNumberFormat="1" applyFont="1" applyFill="1" applyBorder="1" applyAlignment="1">
      <alignment horizontal="center" vertical="center"/>
    </xf>
    <xf numFmtId="0" fontId="50" fillId="0" borderId="6" xfId="21" applyFont="1" applyBorder="1" applyAlignment="1">
      <alignment horizontal="left" vertical="center"/>
    </xf>
    <xf numFmtId="0" fontId="50" fillId="0" borderId="0" xfId="21" applyFont="1" applyAlignment="1">
      <alignment horizontal="left" vertical="center"/>
    </xf>
    <xf numFmtId="176" fontId="50" fillId="0" borderId="9" xfId="21" applyNumberFormat="1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7" fontId="29" fillId="2" borderId="16" xfId="4" applyNumberFormat="1" applyFont="1" applyFill="1" applyBorder="1" applyAlignment="1">
      <alignment horizontal="center" vertical="center" wrapText="1"/>
    </xf>
    <xf numFmtId="177" fontId="29" fillId="2" borderId="117" xfId="4" applyNumberFormat="1" applyFont="1" applyFill="1" applyBorder="1" applyAlignment="1">
      <alignment horizontal="center" vertical="center" wrapText="1"/>
    </xf>
  </cellXfs>
  <cellStyles count="4565">
    <cellStyle name="20% - 강조색1 2" xfId="24" xr:uid="{00000000-0005-0000-0000-000000000000}"/>
    <cellStyle name="20% - 강조색1 2 10" xfId="25" xr:uid="{00000000-0005-0000-0000-000001000000}"/>
    <cellStyle name="20% - 강조색1 2 11" xfId="26" xr:uid="{00000000-0005-0000-0000-000002000000}"/>
    <cellStyle name="20% - 강조색1 2 12" xfId="27" xr:uid="{00000000-0005-0000-0000-000003000000}"/>
    <cellStyle name="20% - 강조색1 2 13" xfId="28" xr:uid="{00000000-0005-0000-0000-000004000000}"/>
    <cellStyle name="20% - 강조색1 2 14" xfId="29" xr:uid="{00000000-0005-0000-0000-000005000000}"/>
    <cellStyle name="20% - 강조색1 2 15" xfId="30" xr:uid="{00000000-0005-0000-0000-000006000000}"/>
    <cellStyle name="20% - 강조색1 2 16" xfId="31" xr:uid="{00000000-0005-0000-0000-000007000000}"/>
    <cellStyle name="20% - 강조색1 2 17" xfId="32" xr:uid="{00000000-0005-0000-0000-000008000000}"/>
    <cellStyle name="20% - 강조색1 2 18" xfId="33" xr:uid="{00000000-0005-0000-0000-000009000000}"/>
    <cellStyle name="20% - 강조색1 2 19" xfId="34" xr:uid="{00000000-0005-0000-0000-00000A000000}"/>
    <cellStyle name="20% - 강조색1 2 2" xfId="35" xr:uid="{00000000-0005-0000-0000-00000B000000}"/>
    <cellStyle name="20% - 강조색1 2 20" xfId="36" xr:uid="{00000000-0005-0000-0000-00000C000000}"/>
    <cellStyle name="20% - 강조색1 2 21" xfId="37" xr:uid="{00000000-0005-0000-0000-00000D000000}"/>
    <cellStyle name="20% - 강조색1 2 22" xfId="38" xr:uid="{00000000-0005-0000-0000-00000E000000}"/>
    <cellStyle name="20% - 강조색1 2 23" xfId="39" xr:uid="{00000000-0005-0000-0000-00000F000000}"/>
    <cellStyle name="20% - 강조색1 2 24" xfId="40" xr:uid="{00000000-0005-0000-0000-000010000000}"/>
    <cellStyle name="20% - 강조색1 2 25" xfId="41" xr:uid="{00000000-0005-0000-0000-000011000000}"/>
    <cellStyle name="20% - 강조색1 2 26" xfId="42" xr:uid="{00000000-0005-0000-0000-000012000000}"/>
    <cellStyle name="20% - 강조색1 2 27" xfId="43" xr:uid="{00000000-0005-0000-0000-000013000000}"/>
    <cellStyle name="20% - 강조색1 2 28" xfId="44" xr:uid="{00000000-0005-0000-0000-000014000000}"/>
    <cellStyle name="20% - 강조색1 2 29" xfId="45" xr:uid="{00000000-0005-0000-0000-000015000000}"/>
    <cellStyle name="20% - 강조색1 2 3" xfId="46" xr:uid="{00000000-0005-0000-0000-000016000000}"/>
    <cellStyle name="20% - 강조색1 2 30" xfId="47" xr:uid="{00000000-0005-0000-0000-000017000000}"/>
    <cellStyle name="20% - 강조색1 2 31" xfId="48" xr:uid="{00000000-0005-0000-0000-000018000000}"/>
    <cellStyle name="20% - 강조색1 2 32" xfId="49" xr:uid="{00000000-0005-0000-0000-000019000000}"/>
    <cellStyle name="20% - 강조색1 2 33" xfId="50" xr:uid="{00000000-0005-0000-0000-00001A000000}"/>
    <cellStyle name="20% - 강조색1 2 34" xfId="51" xr:uid="{00000000-0005-0000-0000-00001B000000}"/>
    <cellStyle name="20% - 강조색1 2 35" xfId="52" xr:uid="{00000000-0005-0000-0000-00001C000000}"/>
    <cellStyle name="20% - 강조색1 2 36" xfId="53" xr:uid="{00000000-0005-0000-0000-00001D000000}"/>
    <cellStyle name="20% - 강조색1 2 37" xfId="54" xr:uid="{00000000-0005-0000-0000-00001E000000}"/>
    <cellStyle name="20% - 강조색1 2 38" xfId="55" xr:uid="{00000000-0005-0000-0000-00001F000000}"/>
    <cellStyle name="20% - 강조색1 2 39" xfId="56" xr:uid="{00000000-0005-0000-0000-000020000000}"/>
    <cellStyle name="20% - 강조색1 2 4" xfId="57" xr:uid="{00000000-0005-0000-0000-000021000000}"/>
    <cellStyle name="20% - 강조색1 2 40" xfId="58" xr:uid="{00000000-0005-0000-0000-000022000000}"/>
    <cellStyle name="20% - 강조색1 2 41" xfId="59" xr:uid="{00000000-0005-0000-0000-000023000000}"/>
    <cellStyle name="20% - 강조색1 2 42" xfId="60" xr:uid="{00000000-0005-0000-0000-000024000000}"/>
    <cellStyle name="20% - 강조색1 2 43" xfId="61" xr:uid="{00000000-0005-0000-0000-000025000000}"/>
    <cellStyle name="20% - 강조색1 2 44" xfId="62" xr:uid="{00000000-0005-0000-0000-000026000000}"/>
    <cellStyle name="20% - 강조색1 2 45" xfId="63" xr:uid="{00000000-0005-0000-0000-000027000000}"/>
    <cellStyle name="20% - 강조색1 2 46" xfId="64" xr:uid="{00000000-0005-0000-0000-000028000000}"/>
    <cellStyle name="20% - 강조색1 2 47" xfId="65" xr:uid="{00000000-0005-0000-0000-000029000000}"/>
    <cellStyle name="20% - 강조색1 2 48" xfId="66" xr:uid="{00000000-0005-0000-0000-00002A000000}"/>
    <cellStyle name="20% - 강조색1 2 49" xfId="67" xr:uid="{00000000-0005-0000-0000-00002B000000}"/>
    <cellStyle name="20% - 강조색1 2 5" xfId="68" xr:uid="{00000000-0005-0000-0000-00002C000000}"/>
    <cellStyle name="20% - 강조색1 2 50" xfId="69" xr:uid="{00000000-0005-0000-0000-00002D000000}"/>
    <cellStyle name="20% - 강조색1 2 51" xfId="70" xr:uid="{00000000-0005-0000-0000-00002E000000}"/>
    <cellStyle name="20% - 강조색1 2 52" xfId="71" xr:uid="{00000000-0005-0000-0000-00002F000000}"/>
    <cellStyle name="20% - 강조색1 2 53" xfId="72" xr:uid="{00000000-0005-0000-0000-000030000000}"/>
    <cellStyle name="20% - 강조색1 2 54" xfId="73" xr:uid="{00000000-0005-0000-0000-000031000000}"/>
    <cellStyle name="20% - 강조색1 2 55" xfId="74" xr:uid="{00000000-0005-0000-0000-000032000000}"/>
    <cellStyle name="20% - 강조색1 2 56" xfId="75" xr:uid="{00000000-0005-0000-0000-000033000000}"/>
    <cellStyle name="20% - 강조색1 2 57" xfId="76" xr:uid="{00000000-0005-0000-0000-000034000000}"/>
    <cellStyle name="20% - 강조색1 2 58" xfId="77" xr:uid="{00000000-0005-0000-0000-000035000000}"/>
    <cellStyle name="20% - 강조색1 2 59" xfId="78" xr:uid="{00000000-0005-0000-0000-000036000000}"/>
    <cellStyle name="20% - 강조색1 2 6" xfId="79" xr:uid="{00000000-0005-0000-0000-000037000000}"/>
    <cellStyle name="20% - 강조색1 2 60" xfId="80" xr:uid="{00000000-0005-0000-0000-000038000000}"/>
    <cellStyle name="20% - 강조색1 2 61" xfId="81" xr:uid="{00000000-0005-0000-0000-000039000000}"/>
    <cellStyle name="20% - 강조색1 2 62" xfId="82" xr:uid="{00000000-0005-0000-0000-00003A000000}"/>
    <cellStyle name="20% - 강조색1 2 63" xfId="83" xr:uid="{00000000-0005-0000-0000-00003B000000}"/>
    <cellStyle name="20% - 강조색1 2 64" xfId="84" xr:uid="{00000000-0005-0000-0000-00003C000000}"/>
    <cellStyle name="20% - 강조색1 2 65" xfId="85" xr:uid="{00000000-0005-0000-0000-00003D000000}"/>
    <cellStyle name="20% - 강조색1 2 66" xfId="86" xr:uid="{00000000-0005-0000-0000-00003E000000}"/>
    <cellStyle name="20% - 강조색1 2 67" xfId="87" xr:uid="{00000000-0005-0000-0000-00003F000000}"/>
    <cellStyle name="20% - 강조색1 2 68" xfId="88" xr:uid="{00000000-0005-0000-0000-000040000000}"/>
    <cellStyle name="20% - 강조색1 2 69" xfId="89" xr:uid="{00000000-0005-0000-0000-000041000000}"/>
    <cellStyle name="20% - 강조색1 2 7" xfId="90" xr:uid="{00000000-0005-0000-0000-000042000000}"/>
    <cellStyle name="20% - 강조색1 2 70" xfId="91" xr:uid="{00000000-0005-0000-0000-000043000000}"/>
    <cellStyle name="20% - 강조색1 2 71" xfId="92" xr:uid="{00000000-0005-0000-0000-000044000000}"/>
    <cellStyle name="20% - 강조색1 2 72" xfId="93" xr:uid="{00000000-0005-0000-0000-000045000000}"/>
    <cellStyle name="20% - 강조색1 2 73" xfId="94" xr:uid="{00000000-0005-0000-0000-000046000000}"/>
    <cellStyle name="20% - 강조색1 2 74" xfId="95" xr:uid="{00000000-0005-0000-0000-000047000000}"/>
    <cellStyle name="20% - 강조색1 2 75" xfId="96" xr:uid="{00000000-0005-0000-0000-000048000000}"/>
    <cellStyle name="20% - 강조색1 2 76" xfId="97" xr:uid="{00000000-0005-0000-0000-000049000000}"/>
    <cellStyle name="20% - 강조색1 2 77" xfId="98" xr:uid="{00000000-0005-0000-0000-00004A000000}"/>
    <cellStyle name="20% - 강조색1 2 78" xfId="99" xr:uid="{00000000-0005-0000-0000-00004B000000}"/>
    <cellStyle name="20% - 강조색1 2 79" xfId="100" xr:uid="{00000000-0005-0000-0000-00004C000000}"/>
    <cellStyle name="20% - 강조색1 2 8" xfId="101" xr:uid="{00000000-0005-0000-0000-00004D000000}"/>
    <cellStyle name="20% - 강조색1 2 80" xfId="102" xr:uid="{00000000-0005-0000-0000-00004E000000}"/>
    <cellStyle name="20% - 강조색1 2 9" xfId="103" xr:uid="{00000000-0005-0000-0000-00004F000000}"/>
    <cellStyle name="20% - 강조색2 2" xfId="104" xr:uid="{00000000-0005-0000-0000-000050000000}"/>
    <cellStyle name="20% - 강조색2 2 10" xfId="105" xr:uid="{00000000-0005-0000-0000-000051000000}"/>
    <cellStyle name="20% - 강조색2 2 11" xfId="106" xr:uid="{00000000-0005-0000-0000-000052000000}"/>
    <cellStyle name="20% - 강조색2 2 12" xfId="107" xr:uid="{00000000-0005-0000-0000-000053000000}"/>
    <cellStyle name="20% - 강조색2 2 13" xfId="108" xr:uid="{00000000-0005-0000-0000-000054000000}"/>
    <cellStyle name="20% - 강조색2 2 14" xfId="109" xr:uid="{00000000-0005-0000-0000-000055000000}"/>
    <cellStyle name="20% - 강조색2 2 15" xfId="110" xr:uid="{00000000-0005-0000-0000-000056000000}"/>
    <cellStyle name="20% - 강조색2 2 16" xfId="111" xr:uid="{00000000-0005-0000-0000-000057000000}"/>
    <cellStyle name="20% - 강조색2 2 17" xfId="112" xr:uid="{00000000-0005-0000-0000-000058000000}"/>
    <cellStyle name="20% - 강조색2 2 18" xfId="113" xr:uid="{00000000-0005-0000-0000-000059000000}"/>
    <cellStyle name="20% - 강조색2 2 19" xfId="114" xr:uid="{00000000-0005-0000-0000-00005A000000}"/>
    <cellStyle name="20% - 강조색2 2 2" xfId="115" xr:uid="{00000000-0005-0000-0000-00005B000000}"/>
    <cellStyle name="20% - 강조색2 2 20" xfId="116" xr:uid="{00000000-0005-0000-0000-00005C000000}"/>
    <cellStyle name="20% - 강조색2 2 21" xfId="117" xr:uid="{00000000-0005-0000-0000-00005D000000}"/>
    <cellStyle name="20% - 강조색2 2 22" xfId="118" xr:uid="{00000000-0005-0000-0000-00005E000000}"/>
    <cellStyle name="20% - 강조색2 2 23" xfId="119" xr:uid="{00000000-0005-0000-0000-00005F000000}"/>
    <cellStyle name="20% - 강조색2 2 24" xfId="120" xr:uid="{00000000-0005-0000-0000-000060000000}"/>
    <cellStyle name="20% - 강조색2 2 25" xfId="121" xr:uid="{00000000-0005-0000-0000-000061000000}"/>
    <cellStyle name="20% - 강조색2 2 26" xfId="122" xr:uid="{00000000-0005-0000-0000-000062000000}"/>
    <cellStyle name="20% - 강조색2 2 27" xfId="123" xr:uid="{00000000-0005-0000-0000-000063000000}"/>
    <cellStyle name="20% - 강조색2 2 28" xfId="124" xr:uid="{00000000-0005-0000-0000-000064000000}"/>
    <cellStyle name="20% - 강조색2 2 29" xfId="125" xr:uid="{00000000-0005-0000-0000-000065000000}"/>
    <cellStyle name="20% - 강조색2 2 3" xfId="126" xr:uid="{00000000-0005-0000-0000-000066000000}"/>
    <cellStyle name="20% - 강조색2 2 30" xfId="127" xr:uid="{00000000-0005-0000-0000-000067000000}"/>
    <cellStyle name="20% - 강조색2 2 31" xfId="128" xr:uid="{00000000-0005-0000-0000-000068000000}"/>
    <cellStyle name="20% - 강조색2 2 32" xfId="129" xr:uid="{00000000-0005-0000-0000-000069000000}"/>
    <cellStyle name="20% - 강조색2 2 33" xfId="130" xr:uid="{00000000-0005-0000-0000-00006A000000}"/>
    <cellStyle name="20% - 강조색2 2 34" xfId="131" xr:uid="{00000000-0005-0000-0000-00006B000000}"/>
    <cellStyle name="20% - 강조색2 2 35" xfId="132" xr:uid="{00000000-0005-0000-0000-00006C000000}"/>
    <cellStyle name="20% - 강조색2 2 36" xfId="133" xr:uid="{00000000-0005-0000-0000-00006D000000}"/>
    <cellStyle name="20% - 강조색2 2 37" xfId="134" xr:uid="{00000000-0005-0000-0000-00006E000000}"/>
    <cellStyle name="20% - 강조색2 2 38" xfId="135" xr:uid="{00000000-0005-0000-0000-00006F000000}"/>
    <cellStyle name="20% - 강조색2 2 39" xfId="136" xr:uid="{00000000-0005-0000-0000-000070000000}"/>
    <cellStyle name="20% - 강조색2 2 4" xfId="137" xr:uid="{00000000-0005-0000-0000-000071000000}"/>
    <cellStyle name="20% - 강조색2 2 40" xfId="138" xr:uid="{00000000-0005-0000-0000-000072000000}"/>
    <cellStyle name="20% - 강조색2 2 41" xfId="139" xr:uid="{00000000-0005-0000-0000-000073000000}"/>
    <cellStyle name="20% - 강조색2 2 42" xfId="140" xr:uid="{00000000-0005-0000-0000-000074000000}"/>
    <cellStyle name="20% - 강조색2 2 43" xfId="141" xr:uid="{00000000-0005-0000-0000-000075000000}"/>
    <cellStyle name="20% - 강조색2 2 44" xfId="142" xr:uid="{00000000-0005-0000-0000-000076000000}"/>
    <cellStyle name="20% - 강조색2 2 45" xfId="143" xr:uid="{00000000-0005-0000-0000-000077000000}"/>
    <cellStyle name="20% - 강조색2 2 46" xfId="144" xr:uid="{00000000-0005-0000-0000-000078000000}"/>
    <cellStyle name="20% - 강조색2 2 47" xfId="145" xr:uid="{00000000-0005-0000-0000-000079000000}"/>
    <cellStyle name="20% - 강조색2 2 48" xfId="146" xr:uid="{00000000-0005-0000-0000-00007A000000}"/>
    <cellStyle name="20% - 강조색2 2 49" xfId="147" xr:uid="{00000000-0005-0000-0000-00007B000000}"/>
    <cellStyle name="20% - 강조색2 2 5" xfId="148" xr:uid="{00000000-0005-0000-0000-00007C000000}"/>
    <cellStyle name="20% - 강조색2 2 50" xfId="149" xr:uid="{00000000-0005-0000-0000-00007D000000}"/>
    <cellStyle name="20% - 강조색2 2 51" xfId="150" xr:uid="{00000000-0005-0000-0000-00007E000000}"/>
    <cellStyle name="20% - 강조색2 2 52" xfId="151" xr:uid="{00000000-0005-0000-0000-00007F000000}"/>
    <cellStyle name="20% - 강조색2 2 53" xfId="152" xr:uid="{00000000-0005-0000-0000-000080000000}"/>
    <cellStyle name="20% - 강조색2 2 54" xfId="153" xr:uid="{00000000-0005-0000-0000-000081000000}"/>
    <cellStyle name="20% - 강조색2 2 55" xfId="154" xr:uid="{00000000-0005-0000-0000-000082000000}"/>
    <cellStyle name="20% - 강조색2 2 56" xfId="155" xr:uid="{00000000-0005-0000-0000-000083000000}"/>
    <cellStyle name="20% - 강조색2 2 57" xfId="156" xr:uid="{00000000-0005-0000-0000-000084000000}"/>
    <cellStyle name="20% - 강조색2 2 58" xfId="157" xr:uid="{00000000-0005-0000-0000-000085000000}"/>
    <cellStyle name="20% - 강조색2 2 59" xfId="158" xr:uid="{00000000-0005-0000-0000-000086000000}"/>
    <cellStyle name="20% - 강조색2 2 6" xfId="159" xr:uid="{00000000-0005-0000-0000-000087000000}"/>
    <cellStyle name="20% - 강조색2 2 60" xfId="160" xr:uid="{00000000-0005-0000-0000-000088000000}"/>
    <cellStyle name="20% - 강조색2 2 61" xfId="161" xr:uid="{00000000-0005-0000-0000-000089000000}"/>
    <cellStyle name="20% - 강조색2 2 62" xfId="162" xr:uid="{00000000-0005-0000-0000-00008A000000}"/>
    <cellStyle name="20% - 강조색2 2 63" xfId="163" xr:uid="{00000000-0005-0000-0000-00008B000000}"/>
    <cellStyle name="20% - 강조색2 2 64" xfId="164" xr:uid="{00000000-0005-0000-0000-00008C000000}"/>
    <cellStyle name="20% - 강조색2 2 65" xfId="165" xr:uid="{00000000-0005-0000-0000-00008D000000}"/>
    <cellStyle name="20% - 강조색2 2 66" xfId="166" xr:uid="{00000000-0005-0000-0000-00008E000000}"/>
    <cellStyle name="20% - 강조색2 2 67" xfId="167" xr:uid="{00000000-0005-0000-0000-00008F000000}"/>
    <cellStyle name="20% - 강조색2 2 68" xfId="168" xr:uid="{00000000-0005-0000-0000-000090000000}"/>
    <cellStyle name="20% - 강조색2 2 69" xfId="169" xr:uid="{00000000-0005-0000-0000-000091000000}"/>
    <cellStyle name="20% - 강조색2 2 7" xfId="170" xr:uid="{00000000-0005-0000-0000-000092000000}"/>
    <cellStyle name="20% - 강조색2 2 70" xfId="171" xr:uid="{00000000-0005-0000-0000-000093000000}"/>
    <cellStyle name="20% - 강조색2 2 71" xfId="172" xr:uid="{00000000-0005-0000-0000-000094000000}"/>
    <cellStyle name="20% - 강조색2 2 72" xfId="173" xr:uid="{00000000-0005-0000-0000-000095000000}"/>
    <cellStyle name="20% - 강조색2 2 73" xfId="174" xr:uid="{00000000-0005-0000-0000-000096000000}"/>
    <cellStyle name="20% - 강조색2 2 74" xfId="175" xr:uid="{00000000-0005-0000-0000-000097000000}"/>
    <cellStyle name="20% - 강조색2 2 75" xfId="176" xr:uid="{00000000-0005-0000-0000-000098000000}"/>
    <cellStyle name="20% - 강조색2 2 76" xfId="177" xr:uid="{00000000-0005-0000-0000-000099000000}"/>
    <cellStyle name="20% - 강조색2 2 77" xfId="178" xr:uid="{00000000-0005-0000-0000-00009A000000}"/>
    <cellStyle name="20% - 강조색2 2 78" xfId="179" xr:uid="{00000000-0005-0000-0000-00009B000000}"/>
    <cellStyle name="20% - 강조색2 2 79" xfId="180" xr:uid="{00000000-0005-0000-0000-00009C000000}"/>
    <cellStyle name="20% - 강조색2 2 8" xfId="181" xr:uid="{00000000-0005-0000-0000-00009D000000}"/>
    <cellStyle name="20% - 강조색2 2 80" xfId="182" xr:uid="{00000000-0005-0000-0000-00009E000000}"/>
    <cellStyle name="20% - 강조색2 2 9" xfId="183" xr:uid="{00000000-0005-0000-0000-00009F000000}"/>
    <cellStyle name="20% - 강조색3 2" xfId="184" xr:uid="{00000000-0005-0000-0000-0000A0000000}"/>
    <cellStyle name="20% - 강조색3 2 10" xfId="185" xr:uid="{00000000-0005-0000-0000-0000A1000000}"/>
    <cellStyle name="20% - 강조색3 2 11" xfId="186" xr:uid="{00000000-0005-0000-0000-0000A2000000}"/>
    <cellStyle name="20% - 강조색3 2 12" xfId="187" xr:uid="{00000000-0005-0000-0000-0000A3000000}"/>
    <cellStyle name="20% - 강조색3 2 13" xfId="188" xr:uid="{00000000-0005-0000-0000-0000A4000000}"/>
    <cellStyle name="20% - 강조색3 2 14" xfId="189" xr:uid="{00000000-0005-0000-0000-0000A5000000}"/>
    <cellStyle name="20% - 강조색3 2 15" xfId="190" xr:uid="{00000000-0005-0000-0000-0000A6000000}"/>
    <cellStyle name="20% - 강조색3 2 16" xfId="191" xr:uid="{00000000-0005-0000-0000-0000A7000000}"/>
    <cellStyle name="20% - 강조색3 2 17" xfId="192" xr:uid="{00000000-0005-0000-0000-0000A8000000}"/>
    <cellStyle name="20% - 강조색3 2 18" xfId="193" xr:uid="{00000000-0005-0000-0000-0000A9000000}"/>
    <cellStyle name="20% - 강조색3 2 19" xfId="194" xr:uid="{00000000-0005-0000-0000-0000AA000000}"/>
    <cellStyle name="20% - 강조색3 2 2" xfId="195" xr:uid="{00000000-0005-0000-0000-0000AB000000}"/>
    <cellStyle name="20% - 강조색3 2 20" xfId="196" xr:uid="{00000000-0005-0000-0000-0000AC000000}"/>
    <cellStyle name="20% - 강조색3 2 21" xfId="197" xr:uid="{00000000-0005-0000-0000-0000AD000000}"/>
    <cellStyle name="20% - 강조색3 2 22" xfId="198" xr:uid="{00000000-0005-0000-0000-0000AE000000}"/>
    <cellStyle name="20% - 강조색3 2 23" xfId="199" xr:uid="{00000000-0005-0000-0000-0000AF000000}"/>
    <cellStyle name="20% - 강조색3 2 24" xfId="200" xr:uid="{00000000-0005-0000-0000-0000B0000000}"/>
    <cellStyle name="20% - 강조색3 2 25" xfId="201" xr:uid="{00000000-0005-0000-0000-0000B1000000}"/>
    <cellStyle name="20% - 강조색3 2 26" xfId="202" xr:uid="{00000000-0005-0000-0000-0000B2000000}"/>
    <cellStyle name="20% - 강조색3 2 27" xfId="203" xr:uid="{00000000-0005-0000-0000-0000B3000000}"/>
    <cellStyle name="20% - 강조색3 2 28" xfId="204" xr:uid="{00000000-0005-0000-0000-0000B4000000}"/>
    <cellStyle name="20% - 강조색3 2 29" xfId="205" xr:uid="{00000000-0005-0000-0000-0000B5000000}"/>
    <cellStyle name="20% - 강조색3 2 3" xfId="206" xr:uid="{00000000-0005-0000-0000-0000B6000000}"/>
    <cellStyle name="20% - 강조색3 2 30" xfId="207" xr:uid="{00000000-0005-0000-0000-0000B7000000}"/>
    <cellStyle name="20% - 강조색3 2 31" xfId="208" xr:uid="{00000000-0005-0000-0000-0000B8000000}"/>
    <cellStyle name="20% - 강조색3 2 32" xfId="209" xr:uid="{00000000-0005-0000-0000-0000B9000000}"/>
    <cellStyle name="20% - 강조색3 2 33" xfId="210" xr:uid="{00000000-0005-0000-0000-0000BA000000}"/>
    <cellStyle name="20% - 강조색3 2 34" xfId="211" xr:uid="{00000000-0005-0000-0000-0000BB000000}"/>
    <cellStyle name="20% - 강조색3 2 35" xfId="212" xr:uid="{00000000-0005-0000-0000-0000BC000000}"/>
    <cellStyle name="20% - 강조색3 2 36" xfId="213" xr:uid="{00000000-0005-0000-0000-0000BD000000}"/>
    <cellStyle name="20% - 강조색3 2 37" xfId="214" xr:uid="{00000000-0005-0000-0000-0000BE000000}"/>
    <cellStyle name="20% - 강조색3 2 38" xfId="215" xr:uid="{00000000-0005-0000-0000-0000BF000000}"/>
    <cellStyle name="20% - 강조색3 2 39" xfId="216" xr:uid="{00000000-0005-0000-0000-0000C0000000}"/>
    <cellStyle name="20% - 강조색3 2 4" xfId="217" xr:uid="{00000000-0005-0000-0000-0000C1000000}"/>
    <cellStyle name="20% - 강조색3 2 40" xfId="218" xr:uid="{00000000-0005-0000-0000-0000C2000000}"/>
    <cellStyle name="20% - 강조색3 2 41" xfId="219" xr:uid="{00000000-0005-0000-0000-0000C3000000}"/>
    <cellStyle name="20% - 강조색3 2 42" xfId="220" xr:uid="{00000000-0005-0000-0000-0000C4000000}"/>
    <cellStyle name="20% - 강조색3 2 43" xfId="221" xr:uid="{00000000-0005-0000-0000-0000C5000000}"/>
    <cellStyle name="20% - 강조색3 2 44" xfId="222" xr:uid="{00000000-0005-0000-0000-0000C6000000}"/>
    <cellStyle name="20% - 강조색3 2 45" xfId="223" xr:uid="{00000000-0005-0000-0000-0000C7000000}"/>
    <cellStyle name="20% - 강조색3 2 46" xfId="224" xr:uid="{00000000-0005-0000-0000-0000C8000000}"/>
    <cellStyle name="20% - 강조색3 2 47" xfId="225" xr:uid="{00000000-0005-0000-0000-0000C9000000}"/>
    <cellStyle name="20% - 강조색3 2 48" xfId="226" xr:uid="{00000000-0005-0000-0000-0000CA000000}"/>
    <cellStyle name="20% - 강조색3 2 49" xfId="227" xr:uid="{00000000-0005-0000-0000-0000CB000000}"/>
    <cellStyle name="20% - 강조색3 2 5" xfId="228" xr:uid="{00000000-0005-0000-0000-0000CC000000}"/>
    <cellStyle name="20% - 강조색3 2 50" xfId="229" xr:uid="{00000000-0005-0000-0000-0000CD000000}"/>
    <cellStyle name="20% - 강조색3 2 51" xfId="230" xr:uid="{00000000-0005-0000-0000-0000CE000000}"/>
    <cellStyle name="20% - 강조색3 2 52" xfId="231" xr:uid="{00000000-0005-0000-0000-0000CF000000}"/>
    <cellStyle name="20% - 강조색3 2 53" xfId="232" xr:uid="{00000000-0005-0000-0000-0000D0000000}"/>
    <cellStyle name="20% - 강조색3 2 54" xfId="233" xr:uid="{00000000-0005-0000-0000-0000D1000000}"/>
    <cellStyle name="20% - 강조색3 2 55" xfId="234" xr:uid="{00000000-0005-0000-0000-0000D2000000}"/>
    <cellStyle name="20% - 강조색3 2 56" xfId="235" xr:uid="{00000000-0005-0000-0000-0000D3000000}"/>
    <cellStyle name="20% - 강조색3 2 57" xfId="236" xr:uid="{00000000-0005-0000-0000-0000D4000000}"/>
    <cellStyle name="20% - 강조색3 2 58" xfId="237" xr:uid="{00000000-0005-0000-0000-0000D5000000}"/>
    <cellStyle name="20% - 강조색3 2 59" xfId="238" xr:uid="{00000000-0005-0000-0000-0000D6000000}"/>
    <cellStyle name="20% - 강조색3 2 6" xfId="239" xr:uid="{00000000-0005-0000-0000-0000D7000000}"/>
    <cellStyle name="20% - 강조색3 2 60" xfId="240" xr:uid="{00000000-0005-0000-0000-0000D8000000}"/>
    <cellStyle name="20% - 강조색3 2 61" xfId="241" xr:uid="{00000000-0005-0000-0000-0000D9000000}"/>
    <cellStyle name="20% - 강조색3 2 62" xfId="242" xr:uid="{00000000-0005-0000-0000-0000DA000000}"/>
    <cellStyle name="20% - 강조색3 2 63" xfId="243" xr:uid="{00000000-0005-0000-0000-0000DB000000}"/>
    <cellStyle name="20% - 강조색3 2 64" xfId="244" xr:uid="{00000000-0005-0000-0000-0000DC000000}"/>
    <cellStyle name="20% - 강조색3 2 65" xfId="245" xr:uid="{00000000-0005-0000-0000-0000DD000000}"/>
    <cellStyle name="20% - 강조색3 2 66" xfId="246" xr:uid="{00000000-0005-0000-0000-0000DE000000}"/>
    <cellStyle name="20% - 강조색3 2 67" xfId="247" xr:uid="{00000000-0005-0000-0000-0000DF000000}"/>
    <cellStyle name="20% - 강조색3 2 68" xfId="248" xr:uid="{00000000-0005-0000-0000-0000E0000000}"/>
    <cellStyle name="20% - 강조색3 2 69" xfId="249" xr:uid="{00000000-0005-0000-0000-0000E1000000}"/>
    <cellStyle name="20% - 강조색3 2 7" xfId="250" xr:uid="{00000000-0005-0000-0000-0000E2000000}"/>
    <cellStyle name="20% - 강조색3 2 70" xfId="251" xr:uid="{00000000-0005-0000-0000-0000E3000000}"/>
    <cellStyle name="20% - 강조색3 2 71" xfId="252" xr:uid="{00000000-0005-0000-0000-0000E4000000}"/>
    <cellStyle name="20% - 강조색3 2 72" xfId="253" xr:uid="{00000000-0005-0000-0000-0000E5000000}"/>
    <cellStyle name="20% - 강조색3 2 73" xfId="254" xr:uid="{00000000-0005-0000-0000-0000E6000000}"/>
    <cellStyle name="20% - 강조색3 2 74" xfId="255" xr:uid="{00000000-0005-0000-0000-0000E7000000}"/>
    <cellStyle name="20% - 강조색3 2 75" xfId="256" xr:uid="{00000000-0005-0000-0000-0000E8000000}"/>
    <cellStyle name="20% - 강조색3 2 76" xfId="257" xr:uid="{00000000-0005-0000-0000-0000E9000000}"/>
    <cellStyle name="20% - 강조색3 2 77" xfId="258" xr:uid="{00000000-0005-0000-0000-0000EA000000}"/>
    <cellStyle name="20% - 강조색3 2 78" xfId="259" xr:uid="{00000000-0005-0000-0000-0000EB000000}"/>
    <cellStyle name="20% - 강조색3 2 79" xfId="260" xr:uid="{00000000-0005-0000-0000-0000EC000000}"/>
    <cellStyle name="20% - 강조색3 2 8" xfId="261" xr:uid="{00000000-0005-0000-0000-0000ED000000}"/>
    <cellStyle name="20% - 강조색3 2 80" xfId="262" xr:uid="{00000000-0005-0000-0000-0000EE000000}"/>
    <cellStyle name="20% - 강조색3 2 9" xfId="263" xr:uid="{00000000-0005-0000-0000-0000EF000000}"/>
    <cellStyle name="20% - 강조색4 2" xfId="264" xr:uid="{00000000-0005-0000-0000-0000F0000000}"/>
    <cellStyle name="20% - 강조색4 2 10" xfId="265" xr:uid="{00000000-0005-0000-0000-0000F1000000}"/>
    <cellStyle name="20% - 강조색4 2 11" xfId="266" xr:uid="{00000000-0005-0000-0000-0000F2000000}"/>
    <cellStyle name="20% - 강조색4 2 12" xfId="267" xr:uid="{00000000-0005-0000-0000-0000F3000000}"/>
    <cellStyle name="20% - 강조색4 2 13" xfId="268" xr:uid="{00000000-0005-0000-0000-0000F4000000}"/>
    <cellStyle name="20% - 강조색4 2 14" xfId="269" xr:uid="{00000000-0005-0000-0000-0000F5000000}"/>
    <cellStyle name="20% - 강조색4 2 15" xfId="270" xr:uid="{00000000-0005-0000-0000-0000F6000000}"/>
    <cellStyle name="20% - 강조색4 2 16" xfId="271" xr:uid="{00000000-0005-0000-0000-0000F7000000}"/>
    <cellStyle name="20% - 강조색4 2 17" xfId="272" xr:uid="{00000000-0005-0000-0000-0000F8000000}"/>
    <cellStyle name="20% - 강조색4 2 18" xfId="273" xr:uid="{00000000-0005-0000-0000-0000F9000000}"/>
    <cellStyle name="20% - 강조색4 2 19" xfId="274" xr:uid="{00000000-0005-0000-0000-0000FA000000}"/>
    <cellStyle name="20% - 강조색4 2 2" xfId="275" xr:uid="{00000000-0005-0000-0000-0000FB000000}"/>
    <cellStyle name="20% - 강조색4 2 20" xfId="276" xr:uid="{00000000-0005-0000-0000-0000FC000000}"/>
    <cellStyle name="20% - 강조색4 2 21" xfId="277" xr:uid="{00000000-0005-0000-0000-0000FD000000}"/>
    <cellStyle name="20% - 강조색4 2 22" xfId="278" xr:uid="{00000000-0005-0000-0000-0000FE000000}"/>
    <cellStyle name="20% - 강조색4 2 23" xfId="279" xr:uid="{00000000-0005-0000-0000-0000FF000000}"/>
    <cellStyle name="20% - 강조색4 2 24" xfId="280" xr:uid="{00000000-0005-0000-0000-000000010000}"/>
    <cellStyle name="20% - 강조색4 2 25" xfId="281" xr:uid="{00000000-0005-0000-0000-000001010000}"/>
    <cellStyle name="20% - 강조색4 2 26" xfId="282" xr:uid="{00000000-0005-0000-0000-000002010000}"/>
    <cellStyle name="20% - 강조색4 2 27" xfId="283" xr:uid="{00000000-0005-0000-0000-000003010000}"/>
    <cellStyle name="20% - 강조색4 2 28" xfId="284" xr:uid="{00000000-0005-0000-0000-000004010000}"/>
    <cellStyle name="20% - 강조색4 2 29" xfId="285" xr:uid="{00000000-0005-0000-0000-000005010000}"/>
    <cellStyle name="20% - 강조색4 2 3" xfId="286" xr:uid="{00000000-0005-0000-0000-000006010000}"/>
    <cellStyle name="20% - 강조색4 2 30" xfId="287" xr:uid="{00000000-0005-0000-0000-000007010000}"/>
    <cellStyle name="20% - 강조색4 2 31" xfId="288" xr:uid="{00000000-0005-0000-0000-000008010000}"/>
    <cellStyle name="20% - 강조색4 2 32" xfId="289" xr:uid="{00000000-0005-0000-0000-000009010000}"/>
    <cellStyle name="20% - 강조색4 2 33" xfId="290" xr:uid="{00000000-0005-0000-0000-00000A010000}"/>
    <cellStyle name="20% - 강조색4 2 34" xfId="291" xr:uid="{00000000-0005-0000-0000-00000B010000}"/>
    <cellStyle name="20% - 강조색4 2 35" xfId="292" xr:uid="{00000000-0005-0000-0000-00000C010000}"/>
    <cellStyle name="20% - 강조색4 2 36" xfId="293" xr:uid="{00000000-0005-0000-0000-00000D010000}"/>
    <cellStyle name="20% - 강조색4 2 37" xfId="294" xr:uid="{00000000-0005-0000-0000-00000E010000}"/>
    <cellStyle name="20% - 강조색4 2 38" xfId="295" xr:uid="{00000000-0005-0000-0000-00000F010000}"/>
    <cellStyle name="20% - 강조색4 2 39" xfId="296" xr:uid="{00000000-0005-0000-0000-000010010000}"/>
    <cellStyle name="20% - 강조색4 2 4" xfId="297" xr:uid="{00000000-0005-0000-0000-000011010000}"/>
    <cellStyle name="20% - 강조색4 2 40" xfId="298" xr:uid="{00000000-0005-0000-0000-000012010000}"/>
    <cellStyle name="20% - 강조색4 2 41" xfId="299" xr:uid="{00000000-0005-0000-0000-000013010000}"/>
    <cellStyle name="20% - 강조색4 2 42" xfId="300" xr:uid="{00000000-0005-0000-0000-000014010000}"/>
    <cellStyle name="20% - 강조색4 2 43" xfId="301" xr:uid="{00000000-0005-0000-0000-000015010000}"/>
    <cellStyle name="20% - 강조색4 2 44" xfId="302" xr:uid="{00000000-0005-0000-0000-000016010000}"/>
    <cellStyle name="20% - 강조색4 2 45" xfId="303" xr:uid="{00000000-0005-0000-0000-000017010000}"/>
    <cellStyle name="20% - 강조색4 2 46" xfId="304" xr:uid="{00000000-0005-0000-0000-000018010000}"/>
    <cellStyle name="20% - 강조색4 2 47" xfId="305" xr:uid="{00000000-0005-0000-0000-000019010000}"/>
    <cellStyle name="20% - 강조색4 2 48" xfId="306" xr:uid="{00000000-0005-0000-0000-00001A010000}"/>
    <cellStyle name="20% - 강조색4 2 49" xfId="307" xr:uid="{00000000-0005-0000-0000-00001B010000}"/>
    <cellStyle name="20% - 강조색4 2 5" xfId="308" xr:uid="{00000000-0005-0000-0000-00001C010000}"/>
    <cellStyle name="20% - 강조색4 2 50" xfId="309" xr:uid="{00000000-0005-0000-0000-00001D010000}"/>
    <cellStyle name="20% - 강조색4 2 51" xfId="310" xr:uid="{00000000-0005-0000-0000-00001E010000}"/>
    <cellStyle name="20% - 강조색4 2 52" xfId="311" xr:uid="{00000000-0005-0000-0000-00001F010000}"/>
    <cellStyle name="20% - 강조색4 2 53" xfId="312" xr:uid="{00000000-0005-0000-0000-000020010000}"/>
    <cellStyle name="20% - 강조색4 2 54" xfId="313" xr:uid="{00000000-0005-0000-0000-000021010000}"/>
    <cellStyle name="20% - 강조색4 2 55" xfId="314" xr:uid="{00000000-0005-0000-0000-000022010000}"/>
    <cellStyle name="20% - 강조색4 2 56" xfId="315" xr:uid="{00000000-0005-0000-0000-000023010000}"/>
    <cellStyle name="20% - 강조색4 2 57" xfId="316" xr:uid="{00000000-0005-0000-0000-000024010000}"/>
    <cellStyle name="20% - 강조색4 2 58" xfId="317" xr:uid="{00000000-0005-0000-0000-000025010000}"/>
    <cellStyle name="20% - 강조색4 2 59" xfId="318" xr:uid="{00000000-0005-0000-0000-000026010000}"/>
    <cellStyle name="20% - 강조색4 2 6" xfId="319" xr:uid="{00000000-0005-0000-0000-000027010000}"/>
    <cellStyle name="20% - 강조색4 2 60" xfId="320" xr:uid="{00000000-0005-0000-0000-000028010000}"/>
    <cellStyle name="20% - 강조색4 2 61" xfId="321" xr:uid="{00000000-0005-0000-0000-000029010000}"/>
    <cellStyle name="20% - 강조색4 2 62" xfId="322" xr:uid="{00000000-0005-0000-0000-00002A010000}"/>
    <cellStyle name="20% - 강조색4 2 63" xfId="323" xr:uid="{00000000-0005-0000-0000-00002B010000}"/>
    <cellStyle name="20% - 강조색4 2 64" xfId="324" xr:uid="{00000000-0005-0000-0000-00002C010000}"/>
    <cellStyle name="20% - 강조색4 2 65" xfId="325" xr:uid="{00000000-0005-0000-0000-00002D010000}"/>
    <cellStyle name="20% - 강조색4 2 66" xfId="326" xr:uid="{00000000-0005-0000-0000-00002E010000}"/>
    <cellStyle name="20% - 강조색4 2 67" xfId="327" xr:uid="{00000000-0005-0000-0000-00002F010000}"/>
    <cellStyle name="20% - 강조색4 2 68" xfId="328" xr:uid="{00000000-0005-0000-0000-000030010000}"/>
    <cellStyle name="20% - 강조색4 2 69" xfId="329" xr:uid="{00000000-0005-0000-0000-000031010000}"/>
    <cellStyle name="20% - 강조색4 2 7" xfId="330" xr:uid="{00000000-0005-0000-0000-000032010000}"/>
    <cellStyle name="20% - 강조색4 2 70" xfId="331" xr:uid="{00000000-0005-0000-0000-000033010000}"/>
    <cellStyle name="20% - 강조색4 2 71" xfId="332" xr:uid="{00000000-0005-0000-0000-000034010000}"/>
    <cellStyle name="20% - 강조색4 2 72" xfId="333" xr:uid="{00000000-0005-0000-0000-000035010000}"/>
    <cellStyle name="20% - 강조색4 2 73" xfId="334" xr:uid="{00000000-0005-0000-0000-000036010000}"/>
    <cellStyle name="20% - 강조색4 2 74" xfId="335" xr:uid="{00000000-0005-0000-0000-000037010000}"/>
    <cellStyle name="20% - 강조색4 2 75" xfId="336" xr:uid="{00000000-0005-0000-0000-000038010000}"/>
    <cellStyle name="20% - 강조색4 2 76" xfId="337" xr:uid="{00000000-0005-0000-0000-000039010000}"/>
    <cellStyle name="20% - 강조색4 2 77" xfId="338" xr:uid="{00000000-0005-0000-0000-00003A010000}"/>
    <cellStyle name="20% - 강조색4 2 78" xfId="339" xr:uid="{00000000-0005-0000-0000-00003B010000}"/>
    <cellStyle name="20% - 강조색4 2 79" xfId="340" xr:uid="{00000000-0005-0000-0000-00003C010000}"/>
    <cellStyle name="20% - 강조색4 2 8" xfId="341" xr:uid="{00000000-0005-0000-0000-00003D010000}"/>
    <cellStyle name="20% - 강조색4 2 80" xfId="342" xr:uid="{00000000-0005-0000-0000-00003E010000}"/>
    <cellStyle name="20% - 강조색4 2 9" xfId="343" xr:uid="{00000000-0005-0000-0000-00003F010000}"/>
    <cellStyle name="20% - 강조색5 2" xfId="344" xr:uid="{00000000-0005-0000-0000-000040010000}"/>
    <cellStyle name="20% - 강조색5 2 10" xfId="345" xr:uid="{00000000-0005-0000-0000-000041010000}"/>
    <cellStyle name="20% - 강조색5 2 11" xfId="346" xr:uid="{00000000-0005-0000-0000-000042010000}"/>
    <cellStyle name="20% - 강조색5 2 12" xfId="347" xr:uid="{00000000-0005-0000-0000-000043010000}"/>
    <cellStyle name="20% - 강조색5 2 13" xfId="348" xr:uid="{00000000-0005-0000-0000-000044010000}"/>
    <cellStyle name="20% - 강조색5 2 14" xfId="349" xr:uid="{00000000-0005-0000-0000-000045010000}"/>
    <cellStyle name="20% - 강조색5 2 15" xfId="350" xr:uid="{00000000-0005-0000-0000-000046010000}"/>
    <cellStyle name="20% - 강조색5 2 16" xfId="351" xr:uid="{00000000-0005-0000-0000-000047010000}"/>
    <cellStyle name="20% - 강조색5 2 17" xfId="352" xr:uid="{00000000-0005-0000-0000-000048010000}"/>
    <cellStyle name="20% - 강조색5 2 18" xfId="353" xr:uid="{00000000-0005-0000-0000-000049010000}"/>
    <cellStyle name="20% - 강조색5 2 19" xfId="354" xr:uid="{00000000-0005-0000-0000-00004A010000}"/>
    <cellStyle name="20% - 강조색5 2 2" xfId="355" xr:uid="{00000000-0005-0000-0000-00004B010000}"/>
    <cellStyle name="20% - 강조색5 2 20" xfId="356" xr:uid="{00000000-0005-0000-0000-00004C010000}"/>
    <cellStyle name="20% - 강조색5 2 21" xfId="357" xr:uid="{00000000-0005-0000-0000-00004D010000}"/>
    <cellStyle name="20% - 강조색5 2 22" xfId="358" xr:uid="{00000000-0005-0000-0000-00004E010000}"/>
    <cellStyle name="20% - 강조색5 2 23" xfId="359" xr:uid="{00000000-0005-0000-0000-00004F010000}"/>
    <cellStyle name="20% - 강조색5 2 24" xfId="360" xr:uid="{00000000-0005-0000-0000-000050010000}"/>
    <cellStyle name="20% - 강조색5 2 25" xfId="361" xr:uid="{00000000-0005-0000-0000-000051010000}"/>
    <cellStyle name="20% - 강조색5 2 26" xfId="362" xr:uid="{00000000-0005-0000-0000-000052010000}"/>
    <cellStyle name="20% - 강조색5 2 27" xfId="363" xr:uid="{00000000-0005-0000-0000-000053010000}"/>
    <cellStyle name="20% - 강조색5 2 28" xfId="364" xr:uid="{00000000-0005-0000-0000-000054010000}"/>
    <cellStyle name="20% - 강조색5 2 29" xfId="365" xr:uid="{00000000-0005-0000-0000-000055010000}"/>
    <cellStyle name="20% - 강조색5 2 3" xfId="366" xr:uid="{00000000-0005-0000-0000-000056010000}"/>
    <cellStyle name="20% - 강조색5 2 30" xfId="367" xr:uid="{00000000-0005-0000-0000-000057010000}"/>
    <cellStyle name="20% - 강조색5 2 31" xfId="368" xr:uid="{00000000-0005-0000-0000-000058010000}"/>
    <cellStyle name="20% - 강조색5 2 32" xfId="369" xr:uid="{00000000-0005-0000-0000-000059010000}"/>
    <cellStyle name="20% - 강조색5 2 33" xfId="370" xr:uid="{00000000-0005-0000-0000-00005A010000}"/>
    <cellStyle name="20% - 강조색5 2 34" xfId="371" xr:uid="{00000000-0005-0000-0000-00005B010000}"/>
    <cellStyle name="20% - 강조색5 2 35" xfId="372" xr:uid="{00000000-0005-0000-0000-00005C010000}"/>
    <cellStyle name="20% - 강조색5 2 36" xfId="373" xr:uid="{00000000-0005-0000-0000-00005D010000}"/>
    <cellStyle name="20% - 강조색5 2 37" xfId="374" xr:uid="{00000000-0005-0000-0000-00005E010000}"/>
    <cellStyle name="20% - 강조색5 2 38" xfId="375" xr:uid="{00000000-0005-0000-0000-00005F010000}"/>
    <cellStyle name="20% - 강조색5 2 39" xfId="376" xr:uid="{00000000-0005-0000-0000-000060010000}"/>
    <cellStyle name="20% - 강조색5 2 4" xfId="377" xr:uid="{00000000-0005-0000-0000-000061010000}"/>
    <cellStyle name="20% - 강조색5 2 40" xfId="378" xr:uid="{00000000-0005-0000-0000-000062010000}"/>
    <cellStyle name="20% - 강조색5 2 41" xfId="379" xr:uid="{00000000-0005-0000-0000-000063010000}"/>
    <cellStyle name="20% - 강조색5 2 42" xfId="380" xr:uid="{00000000-0005-0000-0000-000064010000}"/>
    <cellStyle name="20% - 강조색5 2 43" xfId="381" xr:uid="{00000000-0005-0000-0000-000065010000}"/>
    <cellStyle name="20% - 강조색5 2 44" xfId="382" xr:uid="{00000000-0005-0000-0000-000066010000}"/>
    <cellStyle name="20% - 강조색5 2 45" xfId="383" xr:uid="{00000000-0005-0000-0000-000067010000}"/>
    <cellStyle name="20% - 강조색5 2 46" xfId="384" xr:uid="{00000000-0005-0000-0000-000068010000}"/>
    <cellStyle name="20% - 강조색5 2 47" xfId="385" xr:uid="{00000000-0005-0000-0000-000069010000}"/>
    <cellStyle name="20% - 강조색5 2 48" xfId="386" xr:uid="{00000000-0005-0000-0000-00006A010000}"/>
    <cellStyle name="20% - 강조색5 2 49" xfId="387" xr:uid="{00000000-0005-0000-0000-00006B010000}"/>
    <cellStyle name="20% - 강조색5 2 5" xfId="388" xr:uid="{00000000-0005-0000-0000-00006C010000}"/>
    <cellStyle name="20% - 강조색5 2 50" xfId="389" xr:uid="{00000000-0005-0000-0000-00006D010000}"/>
    <cellStyle name="20% - 강조색5 2 51" xfId="390" xr:uid="{00000000-0005-0000-0000-00006E010000}"/>
    <cellStyle name="20% - 강조색5 2 52" xfId="391" xr:uid="{00000000-0005-0000-0000-00006F010000}"/>
    <cellStyle name="20% - 강조색5 2 53" xfId="392" xr:uid="{00000000-0005-0000-0000-000070010000}"/>
    <cellStyle name="20% - 강조색5 2 54" xfId="393" xr:uid="{00000000-0005-0000-0000-000071010000}"/>
    <cellStyle name="20% - 강조색5 2 55" xfId="394" xr:uid="{00000000-0005-0000-0000-000072010000}"/>
    <cellStyle name="20% - 강조색5 2 56" xfId="395" xr:uid="{00000000-0005-0000-0000-000073010000}"/>
    <cellStyle name="20% - 강조색5 2 57" xfId="396" xr:uid="{00000000-0005-0000-0000-000074010000}"/>
    <cellStyle name="20% - 강조색5 2 58" xfId="397" xr:uid="{00000000-0005-0000-0000-000075010000}"/>
    <cellStyle name="20% - 강조색5 2 59" xfId="398" xr:uid="{00000000-0005-0000-0000-000076010000}"/>
    <cellStyle name="20% - 강조색5 2 6" xfId="399" xr:uid="{00000000-0005-0000-0000-000077010000}"/>
    <cellStyle name="20% - 강조색5 2 60" xfId="400" xr:uid="{00000000-0005-0000-0000-000078010000}"/>
    <cellStyle name="20% - 강조색5 2 61" xfId="401" xr:uid="{00000000-0005-0000-0000-000079010000}"/>
    <cellStyle name="20% - 강조색5 2 62" xfId="402" xr:uid="{00000000-0005-0000-0000-00007A010000}"/>
    <cellStyle name="20% - 강조색5 2 63" xfId="403" xr:uid="{00000000-0005-0000-0000-00007B010000}"/>
    <cellStyle name="20% - 강조색5 2 64" xfId="404" xr:uid="{00000000-0005-0000-0000-00007C010000}"/>
    <cellStyle name="20% - 강조색5 2 65" xfId="405" xr:uid="{00000000-0005-0000-0000-00007D010000}"/>
    <cellStyle name="20% - 강조색5 2 66" xfId="406" xr:uid="{00000000-0005-0000-0000-00007E010000}"/>
    <cellStyle name="20% - 강조색5 2 67" xfId="407" xr:uid="{00000000-0005-0000-0000-00007F010000}"/>
    <cellStyle name="20% - 강조색5 2 68" xfId="408" xr:uid="{00000000-0005-0000-0000-000080010000}"/>
    <cellStyle name="20% - 강조색5 2 69" xfId="409" xr:uid="{00000000-0005-0000-0000-000081010000}"/>
    <cellStyle name="20% - 강조색5 2 7" xfId="410" xr:uid="{00000000-0005-0000-0000-000082010000}"/>
    <cellStyle name="20% - 강조색5 2 70" xfId="411" xr:uid="{00000000-0005-0000-0000-000083010000}"/>
    <cellStyle name="20% - 강조색5 2 71" xfId="412" xr:uid="{00000000-0005-0000-0000-000084010000}"/>
    <cellStyle name="20% - 강조색5 2 72" xfId="413" xr:uid="{00000000-0005-0000-0000-000085010000}"/>
    <cellStyle name="20% - 강조색5 2 73" xfId="414" xr:uid="{00000000-0005-0000-0000-000086010000}"/>
    <cellStyle name="20% - 강조색5 2 74" xfId="415" xr:uid="{00000000-0005-0000-0000-000087010000}"/>
    <cellStyle name="20% - 강조색5 2 75" xfId="416" xr:uid="{00000000-0005-0000-0000-000088010000}"/>
    <cellStyle name="20% - 강조색5 2 76" xfId="417" xr:uid="{00000000-0005-0000-0000-000089010000}"/>
    <cellStyle name="20% - 강조색5 2 77" xfId="418" xr:uid="{00000000-0005-0000-0000-00008A010000}"/>
    <cellStyle name="20% - 강조색5 2 78" xfId="419" xr:uid="{00000000-0005-0000-0000-00008B010000}"/>
    <cellStyle name="20% - 강조색5 2 79" xfId="420" xr:uid="{00000000-0005-0000-0000-00008C010000}"/>
    <cellStyle name="20% - 강조색5 2 8" xfId="421" xr:uid="{00000000-0005-0000-0000-00008D010000}"/>
    <cellStyle name="20% - 강조색5 2 80" xfId="422" xr:uid="{00000000-0005-0000-0000-00008E010000}"/>
    <cellStyle name="20% - 강조색5 2 9" xfId="423" xr:uid="{00000000-0005-0000-0000-00008F010000}"/>
    <cellStyle name="20% - 강조색6 2" xfId="424" xr:uid="{00000000-0005-0000-0000-000090010000}"/>
    <cellStyle name="20% - 강조색6 2 10" xfId="425" xr:uid="{00000000-0005-0000-0000-000091010000}"/>
    <cellStyle name="20% - 강조색6 2 11" xfId="426" xr:uid="{00000000-0005-0000-0000-000092010000}"/>
    <cellStyle name="20% - 강조색6 2 12" xfId="427" xr:uid="{00000000-0005-0000-0000-000093010000}"/>
    <cellStyle name="20% - 강조색6 2 13" xfId="428" xr:uid="{00000000-0005-0000-0000-000094010000}"/>
    <cellStyle name="20% - 강조색6 2 14" xfId="429" xr:uid="{00000000-0005-0000-0000-000095010000}"/>
    <cellStyle name="20% - 강조색6 2 15" xfId="430" xr:uid="{00000000-0005-0000-0000-000096010000}"/>
    <cellStyle name="20% - 강조색6 2 16" xfId="431" xr:uid="{00000000-0005-0000-0000-000097010000}"/>
    <cellStyle name="20% - 강조색6 2 17" xfId="432" xr:uid="{00000000-0005-0000-0000-000098010000}"/>
    <cellStyle name="20% - 강조색6 2 18" xfId="433" xr:uid="{00000000-0005-0000-0000-000099010000}"/>
    <cellStyle name="20% - 강조색6 2 19" xfId="434" xr:uid="{00000000-0005-0000-0000-00009A010000}"/>
    <cellStyle name="20% - 강조색6 2 2" xfId="435" xr:uid="{00000000-0005-0000-0000-00009B010000}"/>
    <cellStyle name="20% - 강조색6 2 20" xfId="436" xr:uid="{00000000-0005-0000-0000-00009C010000}"/>
    <cellStyle name="20% - 강조색6 2 21" xfId="437" xr:uid="{00000000-0005-0000-0000-00009D010000}"/>
    <cellStyle name="20% - 강조색6 2 22" xfId="438" xr:uid="{00000000-0005-0000-0000-00009E010000}"/>
    <cellStyle name="20% - 강조색6 2 23" xfId="439" xr:uid="{00000000-0005-0000-0000-00009F010000}"/>
    <cellStyle name="20% - 강조색6 2 24" xfId="440" xr:uid="{00000000-0005-0000-0000-0000A0010000}"/>
    <cellStyle name="20% - 강조색6 2 25" xfId="441" xr:uid="{00000000-0005-0000-0000-0000A1010000}"/>
    <cellStyle name="20% - 강조색6 2 26" xfId="442" xr:uid="{00000000-0005-0000-0000-0000A2010000}"/>
    <cellStyle name="20% - 강조색6 2 27" xfId="443" xr:uid="{00000000-0005-0000-0000-0000A3010000}"/>
    <cellStyle name="20% - 강조색6 2 28" xfId="444" xr:uid="{00000000-0005-0000-0000-0000A4010000}"/>
    <cellStyle name="20% - 강조색6 2 29" xfId="445" xr:uid="{00000000-0005-0000-0000-0000A5010000}"/>
    <cellStyle name="20% - 강조색6 2 3" xfId="446" xr:uid="{00000000-0005-0000-0000-0000A6010000}"/>
    <cellStyle name="20% - 강조색6 2 30" xfId="447" xr:uid="{00000000-0005-0000-0000-0000A7010000}"/>
    <cellStyle name="20% - 강조색6 2 31" xfId="448" xr:uid="{00000000-0005-0000-0000-0000A8010000}"/>
    <cellStyle name="20% - 강조색6 2 32" xfId="449" xr:uid="{00000000-0005-0000-0000-0000A9010000}"/>
    <cellStyle name="20% - 강조색6 2 33" xfId="450" xr:uid="{00000000-0005-0000-0000-0000AA010000}"/>
    <cellStyle name="20% - 강조색6 2 34" xfId="451" xr:uid="{00000000-0005-0000-0000-0000AB010000}"/>
    <cellStyle name="20% - 강조색6 2 35" xfId="452" xr:uid="{00000000-0005-0000-0000-0000AC010000}"/>
    <cellStyle name="20% - 강조색6 2 36" xfId="453" xr:uid="{00000000-0005-0000-0000-0000AD010000}"/>
    <cellStyle name="20% - 강조색6 2 37" xfId="454" xr:uid="{00000000-0005-0000-0000-0000AE010000}"/>
    <cellStyle name="20% - 강조색6 2 38" xfId="455" xr:uid="{00000000-0005-0000-0000-0000AF010000}"/>
    <cellStyle name="20% - 강조색6 2 39" xfId="456" xr:uid="{00000000-0005-0000-0000-0000B0010000}"/>
    <cellStyle name="20% - 강조색6 2 4" xfId="457" xr:uid="{00000000-0005-0000-0000-0000B1010000}"/>
    <cellStyle name="20% - 강조색6 2 40" xfId="458" xr:uid="{00000000-0005-0000-0000-0000B2010000}"/>
    <cellStyle name="20% - 강조색6 2 41" xfId="459" xr:uid="{00000000-0005-0000-0000-0000B3010000}"/>
    <cellStyle name="20% - 강조색6 2 42" xfId="460" xr:uid="{00000000-0005-0000-0000-0000B4010000}"/>
    <cellStyle name="20% - 강조색6 2 43" xfId="461" xr:uid="{00000000-0005-0000-0000-0000B5010000}"/>
    <cellStyle name="20% - 강조색6 2 44" xfId="462" xr:uid="{00000000-0005-0000-0000-0000B6010000}"/>
    <cellStyle name="20% - 강조색6 2 45" xfId="463" xr:uid="{00000000-0005-0000-0000-0000B7010000}"/>
    <cellStyle name="20% - 강조색6 2 46" xfId="464" xr:uid="{00000000-0005-0000-0000-0000B8010000}"/>
    <cellStyle name="20% - 강조색6 2 47" xfId="465" xr:uid="{00000000-0005-0000-0000-0000B9010000}"/>
    <cellStyle name="20% - 강조색6 2 48" xfId="466" xr:uid="{00000000-0005-0000-0000-0000BA010000}"/>
    <cellStyle name="20% - 강조색6 2 49" xfId="467" xr:uid="{00000000-0005-0000-0000-0000BB010000}"/>
    <cellStyle name="20% - 강조색6 2 5" xfId="468" xr:uid="{00000000-0005-0000-0000-0000BC010000}"/>
    <cellStyle name="20% - 강조색6 2 50" xfId="469" xr:uid="{00000000-0005-0000-0000-0000BD010000}"/>
    <cellStyle name="20% - 강조색6 2 51" xfId="470" xr:uid="{00000000-0005-0000-0000-0000BE010000}"/>
    <cellStyle name="20% - 강조색6 2 52" xfId="471" xr:uid="{00000000-0005-0000-0000-0000BF010000}"/>
    <cellStyle name="20% - 강조색6 2 53" xfId="472" xr:uid="{00000000-0005-0000-0000-0000C0010000}"/>
    <cellStyle name="20% - 강조색6 2 54" xfId="473" xr:uid="{00000000-0005-0000-0000-0000C1010000}"/>
    <cellStyle name="20% - 강조색6 2 55" xfId="474" xr:uid="{00000000-0005-0000-0000-0000C2010000}"/>
    <cellStyle name="20% - 강조색6 2 56" xfId="475" xr:uid="{00000000-0005-0000-0000-0000C3010000}"/>
    <cellStyle name="20% - 강조색6 2 57" xfId="476" xr:uid="{00000000-0005-0000-0000-0000C4010000}"/>
    <cellStyle name="20% - 강조색6 2 58" xfId="477" xr:uid="{00000000-0005-0000-0000-0000C5010000}"/>
    <cellStyle name="20% - 강조색6 2 59" xfId="478" xr:uid="{00000000-0005-0000-0000-0000C6010000}"/>
    <cellStyle name="20% - 강조색6 2 6" xfId="479" xr:uid="{00000000-0005-0000-0000-0000C7010000}"/>
    <cellStyle name="20% - 강조색6 2 60" xfId="480" xr:uid="{00000000-0005-0000-0000-0000C8010000}"/>
    <cellStyle name="20% - 강조색6 2 61" xfId="481" xr:uid="{00000000-0005-0000-0000-0000C9010000}"/>
    <cellStyle name="20% - 강조색6 2 62" xfId="482" xr:uid="{00000000-0005-0000-0000-0000CA010000}"/>
    <cellStyle name="20% - 강조색6 2 63" xfId="483" xr:uid="{00000000-0005-0000-0000-0000CB010000}"/>
    <cellStyle name="20% - 강조색6 2 64" xfId="484" xr:uid="{00000000-0005-0000-0000-0000CC010000}"/>
    <cellStyle name="20% - 강조색6 2 65" xfId="485" xr:uid="{00000000-0005-0000-0000-0000CD010000}"/>
    <cellStyle name="20% - 강조색6 2 66" xfId="486" xr:uid="{00000000-0005-0000-0000-0000CE010000}"/>
    <cellStyle name="20% - 강조색6 2 67" xfId="487" xr:uid="{00000000-0005-0000-0000-0000CF010000}"/>
    <cellStyle name="20% - 강조색6 2 68" xfId="488" xr:uid="{00000000-0005-0000-0000-0000D0010000}"/>
    <cellStyle name="20% - 강조색6 2 69" xfId="489" xr:uid="{00000000-0005-0000-0000-0000D1010000}"/>
    <cellStyle name="20% - 강조색6 2 7" xfId="490" xr:uid="{00000000-0005-0000-0000-0000D2010000}"/>
    <cellStyle name="20% - 강조색6 2 70" xfId="491" xr:uid="{00000000-0005-0000-0000-0000D3010000}"/>
    <cellStyle name="20% - 강조색6 2 71" xfId="492" xr:uid="{00000000-0005-0000-0000-0000D4010000}"/>
    <cellStyle name="20% - 강조색6 2 72" xfId="493" xr:uid="{00000000-0005-0000-0000-0000D5010000}"/>
    <cellStyle name="20% - 강조색6 2 73" xfId="494" xr:uid="{00000000-0005-0000-0000-0000D6010000}"/>
    <cellStyle name="20% - 강조색6 2 74" xfId="495" xr:uid="{00000000-0005-0000-0000-0000D7010000}"/>
    <cellStyle name="20% - 강조색6 2 75" xfId="496" xr:uid="{00000000-0005-0000-0000-0000D8010000}"/>
    <cellStyle name="20% - 강조색6 2 76" xfId="497" xr:uid="{00000000-0005-0000-0000-0000D9010000}"/>
    <cellStyle name="20% - 강조색6 2 77" xfId="498" xr:uid="{00000000-0005-0000-0000-0000DA010000}"/>
    <cellStyle name="20% - 강조색6 2 78" xfId="499" xr:uid="{00000000-0005-0000-0000-0000DB010000}"/>
    <cellStyle name="20% - 강조색6 2 79" xfId="500" xr:uid="{00000000-0005-0000-0000-0000DC010000}"/>
    <cellStyle name="20% - 강조색6 2 8" xfId="501" xr:uid="{00000000-0005-0000-0000-0000DD010000}"/>
    <cellStyle name="20% - 강조색6 2 80" xfId="502" xr:uid="{00000000-0005-0000-0000-0000DE010000}"/>
    <cellStyle name="20% - 강조색6 2 9" xfId="503" xr:uid="{00000000-0005-0000-0000-0000DF010000}"/>
    <cellStyle name="40% - 강조색1 2" xfId="504" xr:uid="{00000000-0005-0000-0000-0000E0010000}"/>
    <cellStyle name="40% - 강조색1 2 10" xfId="505" xr:uid="{00000000-0005-0000-0000-0000E1010000}"/>
    <cellStyle name="40% - 강조색1 2 11" xfId="506" xr:uid="{00000000-0005-0000-0000-0000E2010000}"/>
    <cellStyle name="40% - 강조색1 2 12" xfId="507" xr:uid="{00000000-0005-0000-0000-0000E3010000}"/>
    <cellStyle name="40% - 강조색1 2 13" xfId="508" xr:uid="{00000000-0005-0000-0000-0000E4010000}"/>
    <cellStyle name="40% - 강조색1 2 14" xfId="509" xr:uid="{00000000-0005-0000-0000-0000E5010000}"/>
    <cellStyle name="40% - 강조색1 2 15" xfId="510" xr:uid="{00000000-0005-0000-0000-0000E6010000}"/>
    <cellStyle name="40% - 강조색1 2 16" xfId="511" xr:uid="{00000000-0005-0000-0000-0000E7010000}"/>
    <cellStyle name="40% - 강조색1 2 17" xfId="512" xr:uid="{00000000-0005-0000-0000-0000E8010000}"/>
    <cellStyle name="40% - 강조색1 2 18" xfId="513" xr:uid="{00000000-0005-0000-0000-0000E9010000}"/>
    <cellStyle name="40% - 강조색1 2 19" xfId="514" xr:uid="{00000000-0005-0000-0000-0000EA010000}"/>
    <cellStyle name="40% - 강조색1 2 2" xfId="515" xr:uid="{00000000-0005-0000-0000-0000EB010000}"/>
    <cellStyle name="40% - 강조색1 2 20" xfId="516" xr:uid="{00000000-0005-0000-0000-0000EC010000}"/>
    <cellStyle name="40% - 강조색1 2 21" xfId="517" xr:uid="{00000000-0005-0000-0000-0000ED010000}"/>
    <cellStyle name="40% - 강조색1 2 22" xfId="518" xr:uid="{00000000-0005-0000-0000-0000EE010000}"/>
    <cellStyle name="40% - 강조색1 2 23" xfId="519" xr:uid="{00000000-0005-0000-0000-0000EF010000}"/>
    <cellStyle name="40% - 강조색1 2 24" xfId="520" xr:uid="{00000000-0005-0000-0000-0000F0010000}"/>
    <cellStyle name="40% - 강조색1 2 25" xfId="521" xr:uid="{00000000-0005-0000-0000-0000F1010000}"/>
    <cellStyle name="40% - 강조색1 2 26" xfId="522" xr:uid="{00000000-0005-0000-0000-0000F2010000}"/>
    <cellStyle name="40% - 강조색1 2 27" xfId="523" xr:uid="{00000000-0005-0000-0000-0000F3010000}"/>
    <cellStyle name="40% - 강조색1 2 28" xfId="524" xr:uid="{00000000-0005-0000-0000-0000F4010000}"/>
    <cellStyle name="40% - 강조색1 2 29" xfId="525" xr:uid="{00000000-0005-0000-0000-0000F5010000}"/>
    <cellStyle name="40% - 강조색1 2 3" xfId="526" xr:uid="{00000000-0005-0000-0000-0000F6010000}"/>
    <cellStyle name="40% - 강조색1 2 30" xfId="527" xr:uid="{00000000-0005-0000-0000-0000F7010000}"/>
    <cellStyle name="40% - 강조색1 2 31" xfId="528" xr:uid="{00000000-0005-0000-0000-0000F8010000}"/>
    <cellStyle name="40% - 강조색1 2 32" xfId="529" xr:uid="{00000000-0005-0000-0000-0000F9010000}"/>
    <cellStyle name="40% - 강조색1 2 33" xfId="530" xr:uid="{00000000-0005-0000-0000-0000FA010000}"/>
    <cellStyle name="40% - 강조색1 2 34" xfId="531" xr:uid="{00000000-0005-0000-0000-0000FB010000}"/>
    <cellStyle name="40% - 강조색1 2 35" xfId="532" xr:uid="{00000000-0005-0000-0000-0000FC010000}"/>
    <cellStyle name="40% - 강조색1 2 36" xfId="533" xr:uid="{00000000-0005-0000-0000-0000FD010000}"/>
    <cellStyle name="40% - 강조색1 2 37" xfId="534" xr:uid="{00000000-0005-0000-0000-0000FE010000}"/>
    <cellStyle name="40% - 강조색1 2 38" xfId="535" xr:uid="{00000000-0005-0000-0000-0000FF010000}"/>
    <cellStyle name="40% - 강조색1 2 39" xfId="536" xr:uid="{00000000-0005-0000-0000-000000020000}"/>
    <cellStyle name="40% - 강조색1 2 4" xfId="537" xr:uid="{00000000-0005-0000-0000-000001020000}"/>
    <cellStyle name="40% - 강조색1 2 40" xfId="538" xr:uid="{00000000-0005-0000-0000-000002020000}"/>
    <cellStyle name="40% - 강조색1 2 41" xfId="539" xr:uid="{00000000-0005-0000-0000-000003020000}"/>
    <cellStyle name="40% - 강조색1 2 42" xfId="540" xr:uid="{00000000-0005-0000-0000-000004020000}"/>
    <cellStyle name="40% - 강조색1 2 43" xfId="541" xr:uid="{00000000-0005-0000-0000-000005020000}"/>
    <cellStyle name="40% - 강조색1 2 44" xfId="542" xr:uid="{00000000-0005-0000-0000-000006020000}"/>
    <cellStyle name="40% - 강조색1 2 45" xfId="543" xr:uid="{00000000-0005-0000-0000-000007020000}"/>
    <cellStyle name="40% - 강조색1 2 46" xfId="544" xr:uid="{00000000-0005-0000-0000-000008020000}"/>
    <cellStyle name="40% - 강조색1 2 47" xfId="545" xr:uid="{00000000-0005-0000-0000-000009020000}"/>
    <cellStyle name="40% - 강조색1 2 48" xfId="546" xr:uid="{00000000-0005-0000-0000-00000A020000}"/>
    <cellStyle name="40% - 강조색1 2 49" xfId="547" xr:uid="{00000000-0005-0000-0000-00000B020000}"/>
    <cellStyle name="40% - 강조색1 2 5" xfId="548" xr:uid="{00000000-0005-0000-0000-00000C020000}"/>
    <cellStyle name="40% - 강조색1 2 50" xfId="549" xr:uid="{00000000-0005-0000-0000-00000D020000}"/>
    <cellStyle name="40% - 강조색1 2 51" xfId="550" xr:uid="{00000000-0005-0000-0000-00000E020000}"/>
    <cellStyle name="40% - 강조색1 2 52" xfId="551" xr:uid="{00000000-0005-0000-0000-00000F020000}"/>
    <cellStyle name="40% - 강조색1 2 53" xfId="552" xr:uid="{00000000-0005-0000-0000-000010020000}"/>
    <cellStyle name="40% - 강조색1 2 54" xfId="553" xr:uid="{00000000-0005-0000-0000-000011020000}"/>
    <cellStyle name="40% - 강조색1 2 55" xfId="554" xr:uid="{00000000-0005-0000-0000-000012020000}"/>
    <cellStyle name="40% - 강조색1 2 56" xfId="555" xr:uid="{00000000-0005-0000-0000-000013020000}"/>
    <cellStyle name="40% - 강조색1 2 57" xfId="556" xr:uid="{00000000-0005-0000-0000-000014020000}"/>
    <cellStyle name="40% - 강조색1 2 58" xfId="557" xr:uid="{00000000-0005-0000-0000-000015020000}"/>
    <cellStyle name="40% - 강조색1 2 59" xfId="558" xr:uid="{00000000-0005-0000-0000-000016020000}"/>
    <cellStyle name="40% - 강조색1 2 6" xfId="559" xr:uid="{00000000-0005-0000-0000-000017020000}"/>
    <cellStyle name="40% - 강조색1 2 60" xfId="560" xr:uid="{00000000-0005-0000-0000-000018020000}"/>
    <cellStyle name="40% - 강조색1 2 61" xfId="561" xr:uid="{00000000-0005-0000-0000-000019020000}"/>
    <cellStyle name="40% - 강조색1 2 62" xfId="562" xr:uid="{00000000-0005-0000-0000-00001A020000}"/>
    <cellStyle name="40% - 강조색1 2 63" xfId="563" xr:uid="{00000000-0005-0000-0000-00001B020000}"/>
    <cellStyle name="40% - 강조색1 2 64" xfId="564" xr:uid="{00000000-0005-0000-0000-00001C020000}"/>
    <cellStyle name="40% - 강조색1 2 65" xfId="565" xr:uid="{00000000-0005-0000-0000-00001D020000}"/>
    <cellStyle name="40% - 강조색1 2 66" xfId="566" xr:uid="{00000000-0005-0000-0000-00001E020000}"/>
    <cellStyle name="40% - 강조색1 2 67" xfId="567" xr:uid="{00000000-0005-0000-0000-00001F020000}"/>
    <cellStyle name="40% - 강조색1 2 68" xfId="568" xr:uid="{00000000-0005-0000-0000-000020020000}"/>
    <cellStyle name="40% - 강조색1 2 69" xfId="569" xr:uid="{00000000-0005-0000-0000-000021020000}"/>
    <cellStyle name="40% - 강조색1 2 7" xfId="570" xr:uid="{00000000-0005-0000-0000-000022020000}"/>
    <cellStyle name="40% - 강조색1 2 70" xfId="571" xr:uid="{00000000-0005-0000-0000-000023020000}"/>
    <cellStyle name="40% - 강조색1 2 71" xfId="572" xr:uid="{00000000-0005-0000-0000-000024020000}"/>
    <cellStyle name="40% - 강조색1 2 72" xfId="573" xr:uid="{00000000-0005-0000-0000-000025020000}"/>
    <cellStyle name="40% - 강조색1 2 73" xfId="574" xr:uid="{00000000-0005-0000-0000-000026020000}"/>
    <cellStyle name="40% - 강조색1 2 74" xfId="575" xr:uid="{00000000-0005-0000-0000-000027020000}"/>
    <cellStyle name="40% - 강조색1 2 75" xfId="576" xr:uid="{00000000-0005-0000-0000-000028020000}"/>
    <cellStyle name="40% - 강조색1 2 76" xfId="577" xr:uid="{00000000-0005-0000-0000-000029020000}"/>
    <cellStyle name="40% - 강조색1 2 77" xfId="578" xr:uid="{00000000-0005-0000-0000-00002A020000}"/>
    <cellStyle name="40% - 강조색1 2 78" xfId="579" xr:uid="{00000000-0005-0000-0000-00002B020000}"/>
    <cellStyle name="40% - 강조색1 2 79" xfId="580" xr:uid="{00000000-0005-0000-0000-00002C020000}"/>
    <cellStyle name="40% - 강조색1 2 8" xfId="581" xr:uid="{00000000-0005-0000-0000-00002D020000}"/>
    <cellStyle name="40% - 강조색1 2 80" xfId="582" xr:uid="{00000000-0005-0000-0000-00002E020000}"/>
    <cellStyle name="40% - 강조색1 2 9" xfId="583" xr:uid="{00000000-0005-0000-0000-00002F020000}"/>
    <cellStyle name="40% - 강조색2 2" xfId="584" xr:uid="{00000000-0005-0000-0000-000030020000}"/>
    <cellStyle name="40% - 강조색2 2 10" xfId="585" xr:uid="{00000000-0005-0000-0000-000031020000}"/>
    <cellStyle name="40% - 강조색2 2 11" xfId="586" xr:uid="{00000000-0005-0000-0000-000032020000}"/>
    <cellStyle name="40% - 강조색2 2 12" xfId="587" xr:uid="{00000000-0005-0000-0000-000033020000}"/>
    <cellStyle name="40% - 강조색2 2 13" xfId="588" xr:uid="{00000000-0005-0000-0000-000034020000}"/>
    <cellStyle name="40% - 강조색2 2 14" xfId="589" xr:uid="{00000000-0005-0000-0000-000035020000}"/>
    <cellStyle name="40% - 강조색2 2 15" xfId="590" xr:uid="{00000000-0005-0000-0000-000036020000}"/>
    <cellStyle name="40% - 강조색2 2 16" xfId="591" xr:uid="{00000000-0005-0000-0000-000037020000}"/>
    <cellStyle name="40% - 강조색2 2 17" xfId="592" xr:uid="{00000000-0005-0000-0000-000038020000}"/>
    <cellStyle name="40% - 강조색2 2 18" xfId="593" xr:uid="{00000000-0005-0000-0000-000039020000}"/>
    <cellStyle name="40% - 강조색2 2 19" xfId="594" xr:uid="{00000000-0005-0000-0000-00003A020000}"/>
    <cellStyle name="40% - 강조색2 2 2" xfId="595" xr:uid="{00000000-0005-0000-0000-00003B020000}"/>
    <cellStyle name="40% - 강조색2 2 20" xfId="596" xr:uid="{00000000-0005-0000-0000-00003C020000}"/>
    <cellStyle name="40% - 강조색2 2 21" xfId="597" xr:uid="{00000000-0005-0000-0000-00003D020000}"/>
    <cellStyle name="40% - 강조색2 2 22" xfId="598" xr:uid="{00000000-0005-0000-0000-00003E020000}"/>
    <cellStyle name="40% - 강조색2 2 23" xfId="599" xr:uid="{00000000-0005-0000-0000-00003F020000}"/>
    <cellStyle name="40% - 강조색2 2 24" xfId="600" xr:uid="{00000000-0005-0000-0000-000040020000}"/>
    <cellStyle name="40% - 강조색2 2 25" xfId="601" xr:uid="{00000000-0005-0000-0000-000041020000}"/>
    <cellStyle name="40% - 강조색2 2 26" xfId="602" xr:uid="{00000000-0005-0000-0000-000042020000}"/>
    <cellStyle name="40% - 강조색2 2 27" xfId="603" xr:uid="{00000000-0005-0000-0000-000043020000}"/>
    <cellStyle name="40% - 강조색2 2 28" xfId="604" xr:uid="{00000000-0005-0000-0000-000044020000}"/>
    <cellStyle name="40% - 강조색2 2 29" xfId="605" xr:uid="{00000000-0005-0000-0000-000045020000}"/>
    <cellStyle name="40% - 강조색2 2 3" xfId="606" xr:uid="{00000000-0005-0000-0000-000046020000}"/>
    <cellStyle name="40% - 강조색2 2 30" xfId="607" xr:uid="{00000000-0005-0000-0000-000047020000}"/>
    <cellStyle name="40% - 강조색2 2 31" xfId="608" xr:uid="{00000000-0005-0000-0000-000048020000}"/>
    <cellStyle name="40% - 강조색2 2 32" xfId="609" xr:uid="{00000000-0005-0000-0000-000049020000}"/>
    <cellStyle name="40% - 강조색2 2 33" xfId="610" xr:uid="{00000000-0005-0000-0000-00004A020000}"/>
    <cellStyle name="40% - 강조색2 2 34" xfId="611" xr:uid="{00000000-0005-0000-0000-00004B020000}"/>
    <cellStyle name="40% - 강조색2 2 35" xfId="612" xr:uid="{00000000-0005-0000-0000-00004C020000}"/>
    <cellStyle name="40% - 강조색2 2 36" xfId="613" xr:uid="{00000000-0005-0000-0000-00004D020000}"/>
    <cellStyle name="40% - 강조색2 2 37" xfId="614" xr:uid="{00000000-0005-0000-0000-00004E020000}"/>
    <cellStyle name="40% - 강조색2 2 38" xfId="615" xr:uid="{00000000-0005-0000-0000-00004F020000}"/>
    <cellStyle name="40% - 강조색2 2 39" xfId="616" xr:uid="{00000000-0005-0000-0000-000050020000}"/>
    <cellStyle name="40% - 강조색2 2 4" xfId="617" xr:uid="{00000000-0005-0000-0000-000051020000}"/>
    <cellStyle name="40% - 강조색2 2 40" xfId="618" xr:uid="{00000000-0005-0000-0000-000052020000}"/>
    <cellStyle name="40% - 강조색2 2 41" xfId="619" xr:uid="{00000000-0005-0000-0000-000053020000}"/>
    <cellStyle name="40% - 강조색2 2 42" xfId="620" xr:uid="{00000000-0005-0000-0000-000054020000}"/>
    <cellStyle name="40% - 강조색2 2 43" xfId="621" xr:uid="{00000000-0005-0000-0000-000055020000}"/>
    <cellStyle name="40% - 강조색2 2 44" xfId="622" xr:uid="{00000000-0005-0000-0000-000056020000}"/>
    <cellStyle name="40% - 강조색2 2 45" xfId="623" xr:uid="{00000000-0005-0000-0000-000057020000}"/>
    <cellStyle name="40% - 강조색2 2 46" xfId="624" xr:uid="{00000000-0005-0000-0000-000058020000}"/>
    <cellStyle name="40% - 강조색2 2 47" xfId="625" xr:uid="{00000000-0005-0000-0000-000059020000}"/>
    <cellStyle name="40% - 강조색2 2 48" xfId="626" xr:uid="{00000000-0005-0000-0000-00005A020000}"/>
    <cellStyle name="40% - 강조색2 2 49" xfId="627" xr:uid="{00000000-0005-0000-0000-00005B020000}"/>
    <cellStyle name="40% - 강조색2 2 5" xfId="628" xr:uid="{00000000-0005-0000-0000-00005C020000}"/>
    <cellStyle name="40% - 강조색2 2 50" xfId="629" xr:uid="{00000000-0005-0000-0000-00005D020000}"/>
    <cellStyle name="40% - 강조색2 2 51" xfId="630" xr:uid="{00000000-0005-0000-0000-00005E020000}"/>
    <cellStyle name="40% - 강조색2 2 52" xfId="631" xr:uid="{00000000-0005-0000-0000-00005F020000}"/>
    <cellStyle name="40% - 강조색2 2 53" xfId="632" xr:uid="{00000000-0005-0000-0000-000060020000}"/>
    <cellStyle name="40% - 강조색2 2 54" xfId="633" xr:uid="{00000000-0005-0000-0000-000061020000}"/>
    <cellStyle name="40% - 강조색2 2 55" xfId="634" xr:uid="{00000000-0005-0000-0000-000062020000}"/>
    <cellStyle name="40% - 강조색2 2 56" xfId="635" xr:uid="{00000000-0005-0000-0000-000063020000}"/>
    <cellStyle name="40% - 강조색2 2 57" xfId="636" xr:uid="{00000000-0005-0000-0000-000064020000}"/>
    <cellStyle name="40% - 강조색2 2 58" xfId="637" xr:uid="{00000000-0005-0000-0000-000065020000}"/>
    <cellStyle name="40% - 강조색2 2 59" xfId="638" xr:uid="{00000000-0005-0000-0000-000066020000}"/>
    <cellStyle name="40% - 강조색2 2 6" xfId="639" xr:uid="{00000000-0005-0000-0000-000067020000}"/>
    <cellStyle name="40% - 강조색2 2 60" xfId="640" xr:uid="{00000000-0005-0000-0000-000068020000}"/>
    <cellStyle name="40% - 강조색2 2 61" xfId="641" xr:uid="{00000000-0005-0000-0000-000069020000}"/>
    <cellStyle name="40% - 강조색2 2 62" xfId="642" xr:uid="{00000000-0005-0000-0000-00006A020000}"/>
    <cellStyle name="40% - 강조색2 2 63" xfId="643" xr:uid="{00000000-0005-0000-0000-00006B020000}"/>
    <cellStyle name="40% - 강조색2 2 64" xfId="644" xr:uid="{00000000-0005-0000-0000-00006C020000}"/>
    <cellStyle name="40% - 강조색2 2 65" xfId="645" xr:uid="{00000000-0005-0000-0000-00006D020000}"/>
    <cellStyle name="40% - 강조색2 2 66" xfId="646" xr:uid="{00000000-0005-0000-0000-00006E020000}"/>
    <cellStyle name="40% - 강조색2 2 67" xfId="647" xr:uid="{00000000-0005-0000-0000-00006F020000}"/>
    <cellStyle name="40% - 강조색2 2 68" xfId="648" xr:uid="{00000000-0005-0000-0000-000070020000}"/>
    <cellStyle name="40% - 강조색2 2 69" xfId="649" xr:uid="{00000000-0005-0000-0000-000071020000}"/>
    <cellStyle name="40% - 강조색2 2 7" xfId="650" xr:uid="{00000000-0005-0000-0000-000072020000}"/>
    <cellStyle name="40% - 강조색2 2 70" xfId="651" xr:uid="{00000000-0005-0000-0000-000073020000}"/>
    <cellStyle name="40% - 강조색2 2 71" xfId="652" xr:uid="{00000000-0005-0000-0000-000074020000}"/>
    <cellStyle name="40% - 강조색2 2 72" xfId="653" xr:uid="{00000000-0005-0000-0000-000075020000}"/>
    <cellStyle name="40% - 강조색2 2 73" xfId="654" xr:uid="{00000000-0005-0000-0000-000076020000}"/>
    <cellStyle name="40% - 강조색2 2 74" xfId="655" xr:uid="{00000000-0005-0000-0000-000077020000}"/>
    <cellStyle name="40% - 강조색2 2 75" xfId="656" xr:uid="{00000000-0005-0000-0000-000078020000}"/>
    <cellStyle name="40% - 강조색2 2 76" xfId="657" xr:uid="{00000000-0005-0000-0000-000079020000}"/>
    <cellStyle name="40% - 강조색2 2 77" xfId="658" xr:uid="{00000000-0005-0000-0000-00007A020000}"/>
    <cellStyle name="40% - 강조색2 2 78" xfId="659" xr:uid="{00000000-0005-0000-0000-00007B020000}"/>
    <cellStyle name="40% - 강조색2 2 79" xfId="660" xr:uid="{00000000-0005-0000-0000-00007C020000}"/>
    <cellStyle name="40% - 강조색2 2 8" xfId="661" xr:uid="{00000000-0005-0000-0000-00007D020000}"/>
    <cellStyle name="40% - 강조색2 2 80" xfId="662" xr:uid="{00000000-0005-0000-0000-00007E020000}"/>
    <cellStyle name="40% - 강조색2 2 9" xfId="663" xr:uid="{00000000-0005-0000-0000-00007F020000}"/>
    <cellStyle name="40% - 강조색3 2" xfId="664" xr:uid="{00000000-0005-0000-0000-000080020000}"/>
    <cellStyle name="40% - 강조색3 2 10" xfId="665" xr:uid="{00000000-0005-0000-0000-000081020000}"/>
    <cellStyle name="40% - 강조색3 2 11" xfId="666" xr:uid="{00000000-0005-0000-0000-000082020000}"/>
    <cellStyle name="40% - 강조색3 2 12" xfId="667" xr:uid="{00000000-0005-0000-0000-000083020000}"/>
    <cellStyle name="40% - 강조색3 2 13" xfId="668" xr:uid="{00000000-0005-0000-0000-000084020000}"/>
    <cellStyle name="40% - 강조색3 2 14" xfId="669" xr:uid="{00000000-0005-0000-0000-000085020000}"/>
    <cellStyle name="40% - 강조색3 2 15" xfId="670" xr:uid="{00000000-0005-0000-0000-000086020000}"/>
    <cellStyle name="40% - 강조색3 2 16" xfId="671" xr:uid="{00000000-0005-0000-0000-000087020000}"/>
    <cellStyle name="40% - 강조색3 2 17" xfId="672" xr:uid="{00000000-0005-0000-0000-000088020000}"/>
    <cellStyle name="40% - 강조색3 2 18" xfId="673" xr:uid="{00000000-0005-0000-0000-000089020000}"/>
    <cellStyle name="40% - 강조색3 2 19" xfId="674" xr:uid="{00000000-0005-0000-0000-00008A020000}"/>
    <cellStyle name="40% - 강조색3 2 2" xfId="675" xr:uid="{00000000-0005-0000-0000-00008B020000}"/>
    <cellStyle name="40% - 강조색3 2 20" xfId="676" xr:uid="{00000000-0005-0000-0000-00008C020000}"/>
    <cellStyle name="40% - 강조색3 2 21" xfId="677" xr:uid="{00000000-0005-0000-0000-00008D020000}"/>
    <cellStyle name="40% - 강조색3 2 22" xfId="678" xr:uid="{00000000-0005-0000-0000-00008E020000}"/>
    <cellStyle name="40% - 강조색3 2 23" xfId="679" xr:uid="{00000000-0005-0000-0000-00008F020000}"/>
    <cellStyle name="40% - 강조색3 2 24" xfId="680" xr:uid="{00000000-0005-0000-0000-000090020000}"/>
    <cellStyle name="40% - 강조색3 2 25" xfId="681" xr:uid="{00000000-0005-0000-0000-000091020000}"/>
    <cellStyle name="40% - 강조색3 2 26" xfId="682" xr:uid="{00000000-0005-0000-0000-000092020000}"/>
    <cellStyle name="40% - 강조색3 2 27" xfId="683" xr:uid="{00000000-0005-0000-0000-000093020000}"/>
    <cellStyle name="40% - 강조색3 2 28" xfId="684" xr:uid="{00000000-0005-0000-0000-000094020000}"/>
    <cellStyle name="40% - 강조색3 2 29" xfId="685" xr:uid="{00000000-0005-0000-0000-000095020000}"/>
    <cellStyle name="40% - 강조색3 2 3" xfId="686" xr:uid="{00000000-0005-0000-0000-000096020000}"/>
    <cellStyle name="40% - 강조색3 2 30" xfId="687" xr:uid="{00000000-0005-0000-0000-000097020000}"/>
    <cellStyle name="40% - 강조색3 2 31" xfId="688" xr:uid="{00000000-0005-0000-0000-000098020000}"/>
    <cellStyle name="40% - 강조색3 2 32" xfId="689" xr:uid="{00000000-0005-0000-0000-000099020000}"/>
    <cellStyle name="40% - 강조색3 2 33" xfId="690" xr:uid="{00000000-0005-0000-0000-00009A020000}"/>
    <cellStyle name="40% - 강조색3 2 34" xfId="691" xr:uid="{00000000-0005-0000-0000-00009B020000}"/>
    <cellStyle name="40% - 강조색3 2 35" xfId="692" xr:uid="{00000000-0005-0000-0000-00009C020000}"/>
    <cellStyle name="40% - 강조색3 2 36" xfId="693" xr:uid="{00000000-0005-0000-0000-00009D020000}"/>
    <cellStyle name="40% - 강조색3 2 37" xfId="694" xr:uid="{00000000-0005-0000-0000-00009E020000}"/>
    <cellStyle name="40% - 강조색3 2 38" xfId="695" xr:uid="{00000000-0005-0000-0000-00009F020000}"/>
    <cellStyle name="40% - 강조색3 2 39" xfId="696" xr:uid="{00000000-0005-0000-0000-0000A0020000}"/>
    <cellStyle name="40% - 강조색3 2 4" xfId="697" xr:uid="{00000000-0005-0000-0000-0000A1020000}"/>
    <cellStyle name="40% - 강조색3 2 40" xfId="698" xr:uid="{00000000-0005-0000-0000-0000A2020000}"/>
    <cellStyle name="40% - 강조색3 2 41" xfId="699" xr:uid="{00000000-0005-0000-0000-0000A3020000}"/>
    <cellStyle name="40% - 강조색3 2 42" xfId="700" xr:uid="{00000000-0005-0000-0000-0000A4020000}"/>
    <cellStyle name="40% - 강조색3 2 43" xfId="701" xr:uid="{00000000-0005-0000-0000-0000A5020000}"/>
    <cellStyle name="40% - 강조색3 2 44" xfId="702" xr:uid="{00000000-0005-0000-0000-0000A6020000}"/>
    <cellStyle name="40% - 강조색3 2 45" xfId="703" xr:uid="{00000000-0005-0000-0000-0000A7020000}"/>
    <cellStyle name="40% - 강조색3 2 46" xfId="704" xr:uid="{00000000-0005-0000-0000-0000A8020000}"/>
    <cellStyle name="40% - 강조색3 2 47" xfId="705" xr:uid="{00000000-0005-0000-0000-0000A9020000}"/>
    <cellStyle name="40% - 강조색3 2 48" xfId="706" xr:uid="{00000000-0005-0000-0000-0000AA020000}"/>
    <cellStyle name="40% - 강조색3 2 49" xfId="707" xr:uid="{00000000-0005-0000-0000-0000AB020000}"/>
    <cellStyle name="40% - 강조색3 2 5" xfId="708" xr:uid="{00000000-0005-0000-0000-0000AC020000}"/>
    <cellStyle name="40% - 강조색3 2 50" xfId="709" xr:uid="{00000000-0005-0000-0000-0000AD020000}"/>
    <cellStyle name="40% - 강조색3 2 51" xfId="710" xr:uid="{00000000-0005-0000-0000-0000AE020000}"/>
    <cellStyle name="40% - 강조색3 2 52" xfId="711" xr:uid="{00000000-0005-0000-0000-0000AF020000}"/>
    <cellStyle name="40% - 강조색3 2 53" xfId="712" xr:uid="{00000000-0005-0000-0000-0000B0020000}"/>
    <cellStyle name="40% - 강조색3 2 54" xfId="713" xr:uid="{00000000-0005-0000-0000-0000B1020000}"/>
    <cellStyle name="40% - 강조색3 2 55" xfId="714" xr:uid="{00000000-0005-0000-0000-0000B2020000}"/>
    <cellStyle name="40% - 강조색3 2 56" xfId="715" xr:uid="{00000000-0005-0000-0000-0000B3020000}"/>
    <cellStyle name="40% - 강조색3 2 57" xfId="716" xr:uid="{00000000-0005-0000-0000-0000B4020000}"/>
    <cellStyle name="40% - 강조색3 2 58" xfId="717" xr:uid="{00000000-0005-0000-0000-0000B5020000}"/>
    <cellStyle name="40% - 강조색3 2 59" xfId="718" xr:uid="{00000000-0005-0000-0000-0000B6020000}"/>
    <cellStyle name="40% - 강조색3 2 6" xfId="719" xr:uid="{00000000-0005-0000-0000-0000B7020000}"/>
    <cellStyle name="40% - 강조색3 2 60" xfId="720" xr:uid="{00000000-0005-0000-0000-0000B8020000}"/>
    <cellStyle name="40% - 강조색3 2 61" xfId="721" xr:uid="{00000000-0005-0000-0000-0000B9020000}"/>
    <cellStyle name="40% - 강조색3 2 62" xfId="722" xr:uid="{00000000-0005-0000-0000-0000BA020000}"/>
    <cellStyle name="40% - 강조색3 2 63" xfId="723" xr:uid="{00000000-0005-0000-0000-0000BB020000}"/>
    <cellStyle name="40% - 강조색3 2 64" xfId="724" xr:uid="{00000000-0005-0000-0000-0000BC020000}"/>
    <cellStyle name="40% - 강조색3 2 65" xfId="725" xr:uid="{00000000-0005-0000-0000-0000BD020000}"/>
    <cellStyle name="40% - 강조색3 2 66" xfId="726" xr:uid="{00000000-0005-0000-0000-0000BE020000}"/>
    <cellStyle name="40% - 강조색3 2 67" xfId="727" xr:uid="{00000000-0005-0000-0000-0000BF020000}"/>
    <cellStyle name="40% - 강조색3 2 68" xfId="728" xr:uid="{00000000-0005-0000-0000-0000C0020000}"/>
    <cellStyle name="40% - 강조색3 2 69" xfId="729" xr:uid="{00000000-0005-0000-0000-0000C1020000}"/>
    <cellStyle name="40% - 강조색3 2 7" xfId="730" xr:uid="{00000000-0005-0000-0000-0000C2020000}"/>
    <cellStyle name="40% - 강조색3 2 70" xfId="731" xr:uid="{00000000-0005-0000-0000-0000C3020000}"/>
    <cellStyle name="40% - 강조색3 2 71" xfId="732" xr:uid="{00000000-0005-0000-0000-0000C4020000}"/>
    <cellStyle name="40% - 강조색3 2 72" xfId="733" xr:uid="{00000000-0005-0000-0000-0000C5020000}"/>
    <cellStyle name="40% - 강조색3 2 73" xfId="734" xr:uid="{00000000-0005-0000-0000-0000C6020000}"/>
    <cellStyle name="40% - 강조색3 2 74" xfId="735" xr:uid="{00000000-0005-0000-0000-0000C7020000}"/>
    <cellStyle name="40% - 강조색3 2 75" xfId="736" xr:uid="{00000000-0005-0000-0000-0000C8020000}"/>
    <cellStyle name="40% - 강조색3 2 76" xfId="737" xr:uid="{00000000-0005-0000-0000-0000C9020000}"/>
    <cellStyle name="40% - 강조색3 2 77" xfId="738" xr:uid="{00000000-0005-0000-0000-0000CA020000}"/>
    <cellStyle name="40% - 강조색3 2 78" xfId="739" xr:uid="{00000000-0005-0000-0000-0000CB020000}"/>
    <cellStyle name="40% - 강조색3 2 79" xfId="740" xr:uid="{00000000-0005-0000-0000-0000CC020000}"/>
    <cellStyle name="40% - 강조색3 2 8" xfId="741" xr:uid="{00000000-0005-0000-0000-0000CD020000}"/>
    <cellStyle name="40% - 강조색3 2 80" xfId="742" xr:uid="{00000000-0005-0000-0000-0000CE020000}"/>
    <cellStyle name="40% - 강조색3 2 9" xfId="743" xr:uid="{00000000-0005-0000-0000-0000CF020000}"/>
    <cellStyle name="40% - 강조색4 2" xfId="744" xr:uid="{00000000-0005-0000-0000-0000D0020000}"/>
    <cellStyle name="40% - 강조색4 2 10" xfId="745" xr:uid="{00000000-0005-0000-0000-0000D1020000}"/>
    <cellStyle name="40% - 강조색4 2 11" xfId="746" xr:uid="{00000000-0005-0000-0000-0000D2020000}"/>
    <cellStyle name="40% - 강조색4 2 12" xfId="747" xr:uid="{00000000-0005-0000-0000-0000D3020000}"/>
    <cellStyle name="40% - 강조색4 2 13" xfId="748" xr:uid="{00000000-0005-0000-0000-0000D4020000}"/>
    <cellStyle name="40% - 강조색4 2 14" xfId="749" xr:uid="{00000000-0005-0000-0000-0000D5020000}"/>
    <cellStyle name="40% - 강조색4 2 15" xfId="750" xr:uid="{00000000-0005-0000-0000-0000D6020000}"/>
    <cellStyle name="40% - 강조색4 2 16" xfId="751" xr:uid="{00000000-0005-0000-0000-0000D7020000}"/>
    <cellStyle name="40% - 강조색4 2 17" xfId="752" xr:uid="{00000000-0005-0000-0000-0000D8020000}"/>
    <cellStyle name="40% - 강조색4 2 18" xfId="753" xr:uid="{00000000-0005-0000-0000-0000D9020000}"/>
    <cellStyle name="40% - 강조색4 2 19" xfId="754" xr:uid="{00000000-0005-0000-0000-0000DA020000}"/>
    <cellStyle name="40% - 강조색4 2 2" xfId="755" xr:uid="{00000000-0005-0000-0000-0000DB020000}"/>
    <cellStyle name="40% - 강조색4 2 20" xfId="756" xr:uid="{00000000-0005-0000-0000-0000DC020000}"/>
    <cellStyle name="40% - 강조색4 2 21" xfId="757" xr:uid="{00000000-0005-0000-0000-0000DD020000}"/>
    <cellStyle name="40% - 강조색4 2 22" xfId="758" xr:uid="{00000000-0005-0000-0000-0000DE020000}"/>
    <cellStyle name="40% - 강조색4 2 23" xfId="759" xr:uid="{00000000-0005-0000-0000-0000DF020000}"/>
    <cellStyle name="40% - 강조색4 2 24" xfId="760" xr:uid="{00000000-0005-0000-0000-0000E0020000}"/>
    <cellStyle name="40% - 강조색4 2 25" xfId="761" xr:uid="{00000000-0005-0000-0000-0000E1020000}"/>
    <cellStyle name="40% - 강조색4 2 26" xfId="762" xr:uid="{00000000-0005-0000-0000-0000E2020000}"/>
    <cellStyle name="40% - 강조색4 2 27" xfId="763" xr:uid="{00000000-0005-0000-0000-0000E3020000}"/>
    <cellStyle name="40% - 강조색4 2 28" xfId="764" xr:uid="{00000000-0005-0000-0000-0000E4020000}"/>
    <cellStyle name="40% - 강조색4 2 29" xfId="765" xr:uid="{00000000-0005-0000-0000-0000E5020000}"/>
    <cellStyle name="40% - 강조색4 2 3" xfId="766" xr:uid="{00000000-0005-0000-0000-0000E6020000}"/>
    <cellStyle name="40% - 강조색4 2 30" xfId="767" xr:uid="{00000000-0005-0000-0000-0000E7020000}"/>
    <cellStyle name="40% - 강조색4 2 31" xfId="768" xr:uid="{00000000-0005-0000-0000-0000E8020000}"/>
    <cellStyle name="40% - 강조색4 2 32" xfId="769" xr:uid="{00000000-0005-0000-0000-0000E9020000}"/>
    <cellStyle name="40% - 강조색4 2 33" xfId="770" xr:uid="{00000000-0005-0000-0000-0000EA020000}"/>
    <cellStyle name="40% - 강조색4 2 34" xfId="771" xr:uid="{00000000-0005-0000-0000-0000EB020000}"/>
    <cellStyle name="40% - 강조색4 2 35" xfId="772" xr:uid="{00000000-0005-0000-0000-0000EC020000}"/>
    <cellStyle name="40% - 강조색4 2 36" xfId="773" xr:uid="{00000000-0005-0000-0000-0000ED020000}"/>
    <cellStyle name="40% - 강조색4 2 37" xfId="774" xr:uid="{00000000-0005-0000-0000-0000EE020000}"/>
    <cellStyle name="40% - 강조색4 2 38" xfId="775" xr:uid="{00000000-0005-0000-0000-0000EF020000}"/>
    <cellStyle name="40% - 강조색4 2 39" xfId="776" xr:uid="{00000000-0005-0000-0000-0000F0020000}"/>
    <cellStyle name="40% - 강조색4 2 4" xfId="777" xr:uid="{00000000-0005-0000-0000-0000F1020000}"/>
    <cellStyle name="40% - 강조색4 2 40" xfId="778" xr:uid="{00000000-0005-0000-0000-0000F2020000}"/>
    <cellStyle name="40% - 강조색4 2 41" xfId="779" xr:uid="{00000000-0005-0000-0000-0000F3020000}"/>
    <cellStyle name="40% - 강조색4 2 42" xfId="780" xr:uid="{00000000-0005-0000-0000-0000F4020000}"/>
    <cellStyle name="40% - 강조색4 2 43" xfId="781" xr:uid="{00000000-0005-0000-0000-0000F5020000}"/>
    <cellStyle name="40% - 강조색4 2 44" xfId="782" xr:uid="{00000000-0005-0000-0000-0000F6020000}"/>
    <cellStyle name="40% - 강조색4 2 45" xfId="783" xr:uid="{00000000-0005-0000-0000-0000F7020000}"/>
    <cellStyle name="40% - 강조색4 2 46" xfId="784" xr:uid="{00000000-0005-0000-0000-0000F8020000}"/>
    <cellStyle name="40% - 강조색4 2 47" xfId="785" xr:uid="{00000000-0005-0000-0000-0000F9020000}"/>
    <cellStyle name="40% - 강조색4 2 48" xfId="786" xr:uid="{00000000-0005-0000-0000-0000FA020000}"/>
    <cellStyle name="40% - 강조색4 2 49" xfId="787" xr:uid="{00000000-0005-0000-0000-0000FB020000}"/>
    <cellStyle name="40% - 강조색4 2 5" xfId="788" xr:uid="{00000000-0005-0000-0000-0000FC020000}"/>
    <cellStyle name="40% - 강조색4 2 50" xfId="789" xr:uid="{00000000-0005-0000-0000-0000FD020000}"/>
    <cellStyle name="40% - 강조색4 2 51" xfId="790" xr:uid="{00000000-0005-0000-0000-0000FE020000}"/>
    <cellStyle name="40% - 강조색4 2 52" xfId="791" xr:uid="{00000000-0005-0000-0000-0000FF020000}"/>
    <cellStyle name="40% - 강조색4 2 53" xfId="792" xr:uid="{00000000-0005-0000-0000-000000030000}"/>
    <cellStyle name="40% - 강조색4 2 54" xfId="793" xr:uid="{00000000-0005-0000-0000-000001030000}"/>
    <cellStyle name="40% - 강조색4 2 55" xfId="794" xr:uid="{00000000-0005-0000-0000-000002030000}"/>
    <cellStyle name="40% - 강조색4 2 56" xfId="795" xr:uid="{00000000-0005-0000-0000-000003030000}"/>
    <cellStyle name="40% - 강조색4 2 57" xfId="796" xr:uid="{00000000-0005-0000-0000-000004030000}"/>
    <cellStyle name="40% - 강조색4 2 58" xfId="797" xr:uid="{00000000-0005-0000-0000-000005030000}"/>
    <cellStyle name="40% - 강조색4 2 59" xfId="798" xr:uid="{00000000-0005-0000-0000-000006030000}"/>
    <cellStyle name="40% - 강조색4 2 6" xfId="799" xr:uid="{00000000-0005-0000-0000-000007030000}"/>
    <cellStyle name="40% - 강조색4 2 60" xfId="800" xr:uid="{00000000-0005-0000-0000-000008030000}"/>
    <cellStyle name="40% - 강조색4 2 61" xfId="801" xr:uid="{00000000-0005-0000-0000-000009030000}"/>
    <cellStyle name="40% - 강조색4 2 62" xfId="802" xr:uid="{00000000-0005-0000-0000-00000A030000}"/>
    <cellStyle name="40% - 강조색4 2 63" xfId="803" xr:uid="{00000000-0005-0000-0000-00000B030000}"/>
    <cellStyle name="40% - 강조색4 2 64" xfId="804" xr:uid="{00000000-0005-0000-0000-00000C030000}"/>
    <cellStyle name="40% - 강조색4 2 65" xfId="805" xr:uid="{00000000-0005-0000-0000-00000D030000}"/>
    <cellStyle name="40% - 강조색4 2 66" xfId="806" xr:uid="{00000000-0005-0000-0000-00000E030000}"/>
    <cellStyle name="40% - 강조색4 2 67" xfId="807" xr:uid="{00000000-0005-0000-0000-00000F030000}"/>
    <cellStyle name="40% - 강조색4 2 68" xfId="808" xr:uid="{00000000-0005-0000-0000-000010030000}"/>
    <cellStyle name="40% - 강조색4 2 69" xfId="809" xr:uid="{00000000-0005-0000-0000-000011030000}"/>
    <cellStyle name="40% - 강조색4 2 7" xfId="810" xr:uid="{00000000-0005-0000-0000-000012030000}"/>
    <cellStyle name="40% - 강조색4 2 70" xfId="811" xr:uid="{00000000-0005-0000-0000-000013030000}"/>
    <cellStyle name="40% - 강조색4 2 71" xfId="812" xr:uid="{00000000-0005-0000-0000-000014030000}"/>
    <cellStyle name="40% - 강조색4 2 72" xfId="813" xr:uid="{00000000-0005-0000-0000-000015030000}"/>
    <cellStyle name="40% - 강조색4 2 73" xfId="814" xr:uid="{00000000-0005-0000-0000-000016030000}"/>
    <cellStyle name="40% - 강조색4 2 74" xfId="815" xr:uid="{00000000-0005-0000-0000-000017030000}"/>
    <cellStyle name="40% - 강조색4 2 75" xfId="816" xr:uid="{00000000-0005-0000-0000-000018030000}"/>
    <cellStyle name="40% - 강조색4 2 76" xfId="817" xr:uid="{00000000-0005-0000-0000-000019030000}"/>
    <cellStyle name="40% - 강조색4 2 77" xfId="818" xr:uid="{00000000-0005-0000-0000-00001A030000}"/>
    <cellStyle name="40% - 강조색4 2 78" xfId="819" xr:uid="{00000000-0005-0000-0000-00001B030000}"/>
    <cellStyle name="40% - 강조색4 2 79" xfId="820" xr:uid="{00000000-0005-0000-0000-00001C030000}"/>
    <cellStyle name="40% - 강조색4 2 8" xfId="821" xr:uid="{00000000-0005-0000-0000-00001D030000}"/>
    <cellStyle name="40% - 강조색4 2 80" xfId="822" xr:uid="{00000000-0005-0000-0000-00001E030000}"/>
    <cellStyle name="40% - 강조색4 2 9" xfId="823" xr:uid="{00000000-0005-0000-0000-00001F030000}"/>
    <cellStyle name="40% - 강조색5 2" xfId="824" xr:uid="{00000000-0005-0000-0000-000020030000}"/>
    <cellStyle name="40% - 강조색5 2 10" xfId="825" xr:uid="{00000000-0005-0000-0000-000021030000}"/>
    <cellStyle name="40% - 강조색5 2 11" xfId="826" xr:uid="{00000000-0005-0000-0000-000022030000}"/>
    <cellStyle name="40% - 강조색5 2 12" xfId="827" xr:uid="{00000000-0005-0000-0000-000023030000}"/>
    <cellStyle name="40% - 강조색5 2 13" xfId="828" xr:uid="{00000000-0005-0000-0000-000024030000}"/>
    <cellStyle name="40% - 강조색5 2 14" xfId="829" xr:uid="{00000000-0005-0000-0000-000025030000}"/>
    <cellStyle name="40% - 강조색5 2 15" xfId="830" xr:uid="{00000000-0005-0000-0000-000026030000}"/>
    <cellStyle name="40% - 강조색5 2 16" xfId="831" xr:uid="{00000000-0005-0000-0000-000027030000}"/>
    <cellStyle name="40% - 강조색5 2 17" xfId="832" xr:uid="{00000000-0005-0000-0000-000028030000}"/>
    <cellStyle name="40% - 강조색5 2 18" xfId="833" xr:uid="{00000000-0005-0000-0000-000029030000}"/>
    <cellStyle name="40% - 강조색5 2 19" xfId="834" xr:uid="{00000000-0005-0000-0000-00002A030000}"/>
    <cellStyle name="40% - 강조색5 2 2" xfId="835" xr:uid="{00000000-0005-0000-0000-00002B030000}"/>
    <cellStyle name="40% - 강조색5 2 20" xfId="836" xr:uid="{00000000-0005-0000-0000-00002C030000}"/>
    <cellStyle name="40% - 강조색5 2 21" xfId="837" xr:uid="{00000000-0005-0000-0000-00002D030000}"/>
    <cellStyle name="40% - 강조색5 2 22" xfId="838" xr:uid="{00000000-0005-0000-0000-00002E030000}"/>
    <cellStyle name="40% - 강조색5 2 23" xfId="839" xr:uid="{00000000-0005-0000-0000-00002F030000}"/>
    <cellStyle name="40% - 강조색5 2 24" xfId="840" xr:uid="{00000000-0005-0000-0000-000030030000}"/>
    <cellStyle name="40% - 강조색5 2 25" xfId="841" xr:uid="{00000000-0005-0000-0000-000031030000}"/>
    <cellStyle name="40% - 강조색5 2 26" xfId="842" xr:uid="{00000000-0005-0000-0000-000032030000}"/>
    <cellStyle name="40% - 강조색5 2 27" xfId="843" xr:uid="{00000000-0005-0000-0000-000033030000}"/>
    <cellStyle name="40% - 강조색5 2 28" xfId="844" xr:uid="{00000000-0005-0000-0000-000034030000}"/>
    <cellStyle name="40% - 강조색5 2 29" xfId="845" xr:uid="{00000000-0005-0000-0000-000035030000}"/>
    <cellStyle name="40% - 강조색5 2 3" xfId="846" xr:uid="{00000000-0005-0000-0000-000036030000}"/>
    <cellStyle name="40% - 강조색5 2 30" xfId="847" xr:uid="{00000000-0005-0000-0000-000037030000}"/>
    <cellStyle name="40% - 강조색5 2 31" xfId="848" xr:uid="{00000000-0005-0000-0000-000038030000}"/>
    <cellStyle name="40% - 강조색5 2 32" xfId="849" xr:uid="{00000000-0005-0000-0000-000039030000}"/>
    <cellStyle name="40% - 강조색5 2 33" xfId="850" xr:uid="{00000000-0005-0000-0000-00003A030000}"/>
    <cellStyle name="40% - 강조색5 2 34" xfId="851" xr:uid="{00000000-0005-0000-0000-00003B030000}"/>
    <cellStyle name="40% - 강조색5 2 35" xfId="852" xr:uid="{00000000-0005-0000-0000-00003C030000}"/>
    <cellStyle name="40% - 강조색5 2 36" xfId="853" xr:uid="{00000000-0005-0000-0000-00003D030000}"/>
    <cellStyle name="40% - 강조색5 2 37" xfId="854" xr:uid="{00000000-0005-0000-0000-00003E030000}"/>
    <cellStyle name="40% - 강조색5 2 38" xfId="855" xr:uid="{00000000-0005-0000-0000-00003F030000}"/>
    <cellStyle name="40% - 강조색5 2 39" xfId="856" xr:uid="{00000000-0005-0000-0000-000040030000}"/>
    <cellStyle name="40% - 강조색5 2 4" xfId="857" xr:uid="{00000000-0005-0000-0000-000041030000}"/>
    <cellStyle name="40% - 강조색5 2 40" xfId="858" xr:uid="{00000000-0005-0000-0000-000042030000}"/>
    <cellStyle name="40% - 강조색5 2 41" xfId="859" xr:uid="{00000000-0005-0000-0000-000043030000}"/>
    <cellStyle name="40% - 강조색5 2 42" xfId="860" xr:uid="{00000000-0005-0000-0000-000044030000}"/>
    <cellStyle name="40% - 강조색5 2 43" xfId="861" xr:uid="{00000000-0005-0000-0000-000045030000}"/>
    <cellStyle name="40% - 강조색5 2 44" xfId="862" xr:uid="{00000000-0005-0000-0000-000046030000}"/>
    <cellStyle name="40% - 강조색5 2 45" xfId="863" xr:uid="{00000000-0005-0000-0000-000047030000}"/>
    <cellStyle name="40% - 강조색5 2 46" xfId="864" xr:uid="{00000000-0005-0000-0000-000048030000}"/>
    <cellStyle name="40% - 강조색5 2 47" xfId="865" xr:uid="{00000000-0005-0000-0000-000049030000}"/>
    <cellStyle name="40% - 강조색5 2 48" xfId="866" xr:uid="{00000000-0005-0000-0000-00004A030000}"/>
    <cellStyle name="40% - 강조색5 2 49" xfId="867" xr:uid="{00000000-0005-0000-0000-00004B030000}"/>
    <cellStyle name="40% - 강조색5 2 5" xfId="868" xr:uid="{00000000-0005-0000-0000-00004C030000}"/>
    <cellStyle name="40% - 강조색5 2 50" xfId="869" xr:uid="{00000000-0005-0000-0000-00004D030000}"/>
    <cellStyle name="40% - 강조색5 2 51" xfId="870" xr:uid="{00000000-0005-0000-0000-00004E030000}"/>
    <cellStyle name="40% - 강조색5 2 52" xfId="871" xr:uid="{00000000-0005-0000-0000-00004F030000}"/>
    <cellStyle name="40% - 강조색5 2 53" xfId="872" xr:uid="{00000000-0005-0000-0000-000050030000}"/>
    <cellStyle name="40% - 강조색5 2 54" xfId="873" xr:uid="{00000000-0005-0000-0000-000051030000}"/>
    <cellStyle name="40% - 강조색5 2 55" xfId="874" xr:uid="{00000000-0005-0000-0000-000052030000}"/>
    <cellStyle name="40% - 강조색5 2 56" xfId="875" xr:uid="{00000000-0005-0000-0000-000053030000}"/>
    <cellStyle name="40% - 강조색5 2 57" xfId="876" xr:uid="{00000000-0005-0000-0000-000054030000}"/>
    <cellStyle name="40% - 강조색5 2 58" xfId="877" xr:uid="{00000000-0005-0000-0000-000055030000}"/>
    <cellStyle name="40% - 강조색5 2 59" xfId="878" xr:uid="{00000000-0005-0000-0000-000056030000}"/>
    <cellStyle name="40% - 강조색5 2 6" xfId="879" xr:uid="{00000000-0005-0000-0000-000057030000}"/>
    <cellStyle name="40% - 강조색5 2 60" xfId="880" xr:uid="{00000000-0005-0000-0000-000058030000}"/>
    <cellStyle name="40% - 강조색5 2 61" xfId="881" xr:uid="{00000000-0005-0000-0000-000059030000}"/>
    <cellStyle name="40% - 강조색5 2 62" xfId="882" xr:uid="{00000000-0005-0000-0000-00005A030000}"/>
    <cellStyle name="40% - 강조색5 2 63" xfId="883" xr:uid="{00000000-0005-0000-0000-00005B030000}"/>
    <cellStyle name="40% - 강조색5 2 64" xfId="884" xr:uid="{00000000-0005-0000-0000-00005C030000}"/>
    <cellStyle name="40% - 강조색5 2 65" xfId="885" xr:uid="{00000000-0005-0000-0000-00005D030000}"/>
    <cellStyle name="40% - 강조색5 2 66" xfId="886" xr:uid="{00000000-0005-0000-0000-00005E030000}"/>
    <cellStyle name="40% - 강조색5 2 67" xfId="887" xr:uid="{00000000-0005-0000-0000-00005F030000}"/>
    <cellStyle name="40% - 강조색5 2 68" xfId="888" xr:uid="{00000000-0005-0000-0000-000060030000}"/>
    <cellStyle name="40% - 강조색5 2 69" xfId="889" xr:uid="{00000000-0005-0000-0000-000061030000}"/>
    <cellStyle name="40% - 강조색5 2 7" xfId="890" xr:uid="{00000000-0005-0000-0000-000062030000}"/>
    <cellStyle name="40% - 강조색5 2 70" xfId="891" xr:uid="{00000000-0005-0000-0000-000063030000}"/>
    <cellStyle name="40% - 강조색5 2 71" xfId="892" xr:uid="{00000000-0005-0000-0000-000064030000}"/>
    <cellStyle name="40% - 강조색5 2 72" xfId="893" xr:uid="{00000000-0005-0000-0000-000065030000}"/>
    <cellStyle name="40% - 강조색5 2 73" xfId="894" xr:uid="{00000000-0005-0000-0000-000066030000}"/>
    <cellStyle name="40% - 강조색5 2 74" xfId="895" xr:uid="{00000000-0005-0000-0000-000067030000}"/>
    <cellStyle name="40% - 강조색5 2 75" xfId="896" xr:uid="{00000000-0005-0000-0000-000068030000}"/>
    <cellStyle name="40% - 강조색5 2 76" xfId="897" xr:uid="{00000000-0005-0000-0000-000069030000}"/>
    <cellStyle name="40% - 강조색5 2 77" xfId="898" xr:uid="{00000000-0005-0000-0000-00006A030000}"/>
    <cellStyle name="40% - 강조색5 2 78" xfId="899" xr:uid="{00000000-0005-0000-0000-00006B030000}"/>
    <cellStyle name="40% - 강조색5 2 79" xfId="900" xr:uid="{00000000-0005-0000-0000-00006C030000}"/>
    <cellStyle name="40% - 강조색5 2 8" xfId="901" xr:uid="{00000000-0005-0000-0000-00006D030000}"/>
    <cellStyle name="40% - 강조색5 2 80" xfId="902" xr:uid="{00000000-0005-0000-0000-00006E030000}"/>
    <cellStyle name="40% - 강조색5 2 9" xfId="903" xr:uid="{00000000-0005-0000-0000-00006F030000}"/>
    <cellStyle name="40% - 강조색6 2" xfId="904" xr:uid="{00000000-0005-0000-0000-000070030000}"/>
    <cellStyle name="40% - 강조색6 2 10" xfId="905" xr:uid="{00000000-0005-0000-0000-000071030000}"/>
    <cellStyle name="40% - 강조색6 2 11" xfId="906" xr:uid="{00000000-0005-0000-0000-000072030000}"/>
    <cellStyle name="40% - 강조색6 2 12" xfId="907" xr:uid="{00000000-0005-0000-0000-000073030000}"/>
    <cellStyle name="40% - 강조색6 2 13" xfId="908" xr:uid="{00000000-0005-0000-0000-000074030000}"/>
    <cellStyle name="40% - 강조색6 2 14" xfId="909" xr:uid="{00000000-0005-0000-0000-000075030000}"/>
    <cellStyle name="40% - 강조색6 2 15" xfId="910" xr:uid="{00000000-0005-0000-0000-000076030000}"/>
    <cellStyle name="40% - 강조색6 2 16" xfId="911" xr:uid="{00000000-0005-0000-0000-000077030000}"/>
    <cellStyle name="40% - 강조색6 2 17" xfId="912" xr:uid="{00000000-0005-0000-0000-000078030000}"/>
    <cellStyle name="40% - 강조색6 2 18" xfId="913" xr:uid="{00000000-0005-0000-0000-000079030000}"/>
    <cellStyle name="40% - 강조색6 2 19" xfId="914" xr:uid="{00000000-0005-0000-0000-00007A030000}"/>
    <cellStyle name="40% - 강조색6 2 2" xfId="915" xr:uid="{00000000-0005-0000-0000-00007B030000}"/>
    <cellStyle name="40% - 강조색6 2 20" xfId="916" xr:uid="{00000000-0005-0000-0000-00007C030000}"/>
    <cellStyle name="40% - 강조색6 2 21" xfId="917" xr:uid="{00000000-0005-0000-0000-00007D030000}"/>
    <cellStyle name="40% - 강조색6 2 22" xfId="918" xr:uid="{00000000-0005-0000-0000-00007E030000}"/>
    <cellStyle name="40% - 강조색6 2 23" xfId="919" xr:uid="{00000000-0005-0000-0000-00007F030000}"/>
    <cellStyle name="40% - 강조색6 2 24" xfId="920" xr:uid="{00000000-0005-0000-0000-000080030000}"/>
    <cellStyle name="40% - 강조색6 2 25" xfId="921" xr:uid="{00000000-0005-0000-0000-000081030000}"/>
    <cellStyle name="40% - 강조색6 2 26" xfId="922" xr:uid="{00000000-0005-0000-0000-000082030000}"/>
    <cellStyle name="40% - 강조색6 2 27" xfId="923" xr:uid="{00000000-0005-0000-0000-000083030000}"/>
    <cellStyle name="40% - 강조색6 2 28" xfId="924" xr:uid="{00000000-0005-0000-0000-000084030000}"/>
    <cellStyle name="40% - 강조색6 2 29" xfId="925" xr:uid="{00000000-0005-0000-0000-000085030000}"/>
    <cellStyle name="40% - 강조색6 2 3" xfId="926" xr:uid="{00000000-0005-0000-0000-000086030000}"/>
    <cellStyle name="40% - 강조색6 2 30" xfId="927" xr:uid="{00000000-0005-0000-0000-000087030000}"/>
    <cellStyle name="40% - 강조색6 2 31" xfId="928" xr:uid="{00000000-0005-0000-0000-000088030000}"/>
    <cellStyle name="40% - 강조색6 2 32" xfId="929" xr:uid="{00000000-0005-0000-0000-000089030000}"/>
    <cellStyle name="40% - 강조색6 2 33" xfId="930" xr:uid="{00000000-0005-0000-0000-00008A030000}"/>
    <cellStyle name="40% - 강조색6 2 34" xfId="931" xr:uid="{00000000-0005-0000-0000-00008B030000}"/>
    <cellStyle name="40% - 강조색6 2 35" xfId="932" xr:uid="{00000000-0005-0000-0000-00008C030000}"/>
    <cellStyle name="40% - 강조색6 2 36" xfId="933" xr:uid="{00000000-0005-0000-0000-00008D030000}"/>
    <cellStyle name="40% - 강조색6 2 37" xfId="934" xr:uid="{00000000-0005-0000-0000-00008E030000}"/>
    <cellStyle name="40% - 강조색6 2 38" xfId="935" xr:uid="{00000000-0005-0000-0000-00008F030000}"/>
    <cellStyle name="40% - 강조색6 2 39" xfId="936" xr:uid="{00000000-0005-0000-0000-000090030000}"/>
    <cellStyle name="40% - 강조색6 2 4" xfId="937" xr:uid="{00000000-0005-0000-0000-000091030000}"/>
    <cellStyle name="40% - 강조색6 2 40" xfId="938" xr:uid="{00000000-0005-0000-0000-000092030000}"/>
    <cellStyle name="40% - 강조색6 2 41" xfId="939" xr:uid="{00000000-0005-0000-0000-000093030000}"/>
    <cellStyle name="40% - 강조색6 2 42" xfId="940" xr:uid="{00000000-0005-0000-0000-000094030000}"/>
    <cellStyle name="40% - 강조색6 2 43" xfId="941" xr:uid="{00000000-0005-0000-0000-000095030000}"/>
    <cellStyle name="40% - 강조색6 2 44" xfId="942" xr:uid="{00000000-0005-0000-0000-000096030000}"/>
    <cellStyle name="40% - 강조색6 2 45" xfId="943" xr:uid="{00000000-0005-0000-0000-000097030000}"/>
    <cellStyle name="40% - 강조색6 2 46" xfId="944" xr:uid="{00000000-0005-0000-0000-000098030000}"/>
    <cellStyle name="40% - 강조색6 2 47" xfId="945" xr:uid="{00000000-0005-0000-0000-000099030000}"/>
    <cellStyle name="40% - 강조색6 2 48" xfId="946" xr:uid="{00000000-0005-0000-0000-00009A030000}"/>
    <cellStyle name="40% - 강조색6 2 49" xfId="947" xr:uid="{00000000-0005-0000-0000-00009B030000}"/>
    <cellStyle name="40% - 강조색6 2 5" xfId="948" xr:uid="{00000000-0005-0000-0000-00009C030000}"/>
    <cellStyle name="40% - 강조색6 2 50" xfId="949" xr:uid="{00000000-0005-0000-0000-00009D030000}"/>
    <cellStyle name="40% - 강조색6 2 51" xfId="950" xr:uid="{00000000-0005-0000-0000-00009E030000}"/>
    <cellStyle name="40% - 강조색6 2 52" xfId="951" xr:uid="{00000000-0005-0000-0000-00009F030000}"/>
    <cellStyle name="40% - 강조색6 2 53" xfId="952" xr:uid="{00000000-0005-0000-0000-0000A0030000}"/>
    <cellStyle name="40% - 강조색6 2 54" xfId="953" xr:uid="{00000000-0005-0000-0000-0000A1030000}"/>
    <cellStyle name="40% - 강조색6 2 55" xfId="954" xr:uid="{00000000-0005-0000-0000-0000A2030000}"/>
    <cellStyle name="40% - 강조색6 2 56" xfId="955" xr:uid="{00000000-0005-0000-0000-0000A3030000}"/>
    <cellStyle name="40% - 강조색6 2 57" xfId="956" xr:uid="{00000000-0005-0000-0000-0000A4030000}"/>
    <cellStyle name="40% - 강조색6 2 58" xfId="957" xr:uid="{00000000-0005-0000-0000-0000A5030000}"/>
    <cellStyle name="40% - 강조색6 2 59" xfId="958" xr:uid="{00000000-0005-0000-0000-0000A6030000}"/>
    <cellStyle name="40% - 강조색6 2 6" xfId="959" xr:uid="{00000000-0005-0000-0000-0000A7030000}"/>
    <cellStyle name="40% - 강조색6 2 60" xfId="960" xr:uid="{00000000-0005-0000-0000-0000A8030000}"/>
    <cellStyle name="40% - 강조색6 2 61" xfId="961" xr:uid="{00000000-0005-0000-0000-0000A9030000}"/>
    <cellStyle name="40% - 강조색6 2 62" xfId="962" xr:uid="{00000000-0005-0000-0000-0000AA030000}"/>
    <cellStyle name="40% - 강조색6 2 63" xfId="963" xr:uid="{00000000-0005-0000-0000-0000AB030000}"/>
    <cellStyle name="40% - 강조색6 2 64" xfId="964" xr:uid="{00000000-0005-0000-0000-0000AC030000}"/>
    <cellStyle name="40% - 강조색6 2 65" xfId="965" xr:uid="{00000000-0005-0000-0000-0000AD030000}"/>
    <cellStyle name="40% - 강조색6 2 66" xfId="966" xr:uid="{00000000-0005-0000-0000-0000AE030000}"/>
    <cellStyle name="40% - 강조색6 2 67" xfId="967" xr:uid="{00000000-0005-0000-0000-0000AF030000}"/>
    <cellStyle name="40% - 강조색6 2 68" xfId="968" xr:uid="{00000000-0005-0000-0000-0000B0030000}"/>
    <cellStyle name="40% - 강조색6 2 69" xfId="969" xr:uid="{00000000-0005-0000-0000-0000B1030000}"/>
    <cellStyle name="40% - 강조색6 2 7" xfId="970" xr:uid="{00000000-0005-0000-0000-0000B2030000}"/>
    <cellStyle name="40% - 강조색6 2 70" xfId="971" xr:uid="{00000000-0005-0000-0000-0000B3030000}"/>
    <cellStyle name="40% - 강조색6 2 71" xfId="972" xr:uid="{00000000-0005-0000-0000-0000B4030000}"/>
    <cellStyle name="40% - 강조색6 2 72" xfId="973" xr:uid="{00000000-0005-0000-0000-0000B5030000}"/>
    <cellStyle name="40% - 강조색6 2 73" xfId="974" xr:uid="{00000000-0005-0000-0000-0000B6030000}"/>
    <cellStyle name="40% - 강조색6 2 74" xfId="975" xr:uid="{00000000-0005-0000-0000-0000B7030000}"/>
    <cellStyle name="40% - 강조색6 2 75" xfId="976" xr:uid="{00000000-0005-0000-0000-0000B8030000}"/>
    <cellStyle name="40% - 강조색6 2 76" xfId="977" xr:uid="{00000000-0005-0000-0000-0000B9030000}"/>
    <cellStyle name="40% - 강조색6 2 77" xfId="978" xr:uid="{00000000-0005-0000-0000-0000BA030000}"/>
    <cellStyle name="40% - 강조색6 2 78" xfId="979" xr:uid="{00000000-0005-0000-0000-0000BB030000}"/>
    <cellStyle name="40% - 강조색6 2 79" xfId="980" xr:uid="{00000000-0005-0000-0000-0000BC030000}"/>
    <cellStyle name="40% - 강조색6 2 8" xfId="981" xr:uid="{00000000-0005-0000-0000-0000BD030000}"/>
    <cellStyle name="40% - 강조색6 2 80" xfId="982" xr:uid="{00000000-0005-0000-0000-0000BE030000}"/>
    <cellStyle name="40% - 강조색6 2 9" xfId="983" xr:uid="{00000000-0005-0000-0000-0000BF030000}"/>
    <cellStyle name="60% - 강조색1 2" xfId="984" xr:uid="{00000000-0005-0000-0000-0000C0030000}"/>
    <cellStyle name="60% - 강조색1 2 10" xfId="985" xr:uid="{00000000-0005-0000-0000-0000C1030000}"/>
    <cellStyle name="60% - 강조색1 2 11" xfId="986" xr:uid="{00000000-0005-0000-0000-0000C2030000}"/>
    <cellStyle name="60% - 강조색1 2 12" xfId="987" xr:uid="{00000000-0005-0000-0000-0000C3030000}"/>
    <cellStyle name="60% - 강조색1 2 13" xfId="988" xr:uid="{00000000-0005-0000-0000-0000C4030000}"/>
    <cellStyle name="60% - 강조색1 2 14" xfId="989" xr:uid="{00000000-0005-0000-0000-0000C5030000}"/>
    <cellStyle name="60% - 강조색1 2 15" xfId="990" xr:uid="{00000000-0005-0000-0000-0000C6030000}"/>
    <cellStyle name="60% - 강조색1 2 16" xfId="991" xr:uid="{00000000-0005-0000-0000-0000C7030000}"/>
    <cellStyle name="60% - 강조색1 2 17" xfId="992" xr:uid="{00000000-0005-0000-0000-0000C8030000}"/>
    <cellStyle name="60% - 강조색1 2 18" xfId="993" xr:uid="{00000000-0005-0000-0000-0000C9030000}"/>
    <cellStyle name="60% - 강조색1 2 19" xfId="994" xr:uid="{00000000-0005-0000-0000-0000CA030000}"/>
    <cellStyle name="60% - 강조색1 2 2" xfId="995" xr:uid="{00000000-0005-0000-0000-0000CB030000}"/>
    <cellStyle name="60% - 강조색1 2 20" xfId="996" xr:uid="{00000000-0005-0000-0000-0000CC030000}"/>
    <cellStyle name="60% - 강조색1 2 21" xfId="997" xr:uid="{00000000-0005-0000-0000-0000CD030000}"/>
    <cellStyle name="60% - 강조색1 2 22" xfId="998" xr:uid="{00000000-0005-0000-0000-0000CE030000}"/>
    <cellStyle name="60% - 강조색1 2 23" xfId="999" xr:uid="{00000000-0005-0000-0000-0000CF030000}"/>
    <cellStyle name="60% - 강조색1 2 24" xfId="1000" xr:uid="{00000000-0005-0000-0000-0000D0030000}"/>
    <cellStyle name="60% - 강조색1 2 25" xfId="1001" xr:uid="{00000000-0005-0000-0000-0000D1030000}"/>
    <cellStyle name="60% - 강조색1 2 26" xfId="1002" xr:uid="{00000000-0005-0000-0000-0000D2030000}"/>
    <cellStyle name="60% - 강조색1 2 27" xfId="1003" xr:uid="{00000000-0005-0000-0000-0000D3030000}"/>
    <cellStyle name="60% - 강조색1 2 28" xfId="1004" xr:uid="{00000000-0005-0000-0000-0000D4030000}"/>
    <cellStyle name="60% - 강조색1 2 29" xfId="1005" xr:uid="{00000000-0005-0000-0000-0000D5030000}"/>
    <cellStyle name="60% - 강조색1 2 3" xfId="1006" xr:uid="{00000000-0005-0000-0000-0000D6030000}"/>
    <cellStyle name="60% - 강조색1 2 30" xfId="1007" xr:uid="{00000000-0005-0000-0000-0000D7030000}"/>
    <cellStyle name="60% - 강조색1 2 31" xfId="1008" xr:uid="{00000000-0005-0000-0000-0000D8030000}"/>
    <cellStyle name="60% - 강조색1 2 32" xfId="1009" xr:uid="{00000000-0005-0000-0000-0000D9030000}"/>
    <cellStyle name="60% - 강조색1 2 33" xfId="1010" xr:uid="{00000000-0005-0000-0000-0000DA030000}"/>
    <cellStyle name="60% - 강조색1 2 34" xfId="1011" xr:uid="{00000000-0005-0000-0000-0000DB030000}"/>
    <cellStyle name="60% - 강조색1 2 35" xfId="1012" xr:uid="{00000000-0005-0000-0000-0000DC030000}"/>
    <cellStyle name="60% - 강조색1 2 36" xfId="1013" xr:uid="{00000000-0005-0000-0000-0000DD030000}"/>
    <cellStyle name="60% - 강조색1 2 37" xfId="1014" xr:uid="{00000000-0005-0000-0000-0000DE030000}"/>
    <cellStyle name="60% - 강조색1 2 38" xfId="1015" xr:uid="{00000000-0005-0000-0000-0000DF030000}"/>
    <cellStyle name="60% - 강조색1 2 39" xfId="1016" xr:uid="{00000000-0005-0000-0000-0000E0030000}"/>
    <cellStyle name="60% - 강조색1 2 4" xfId="1017" xr:uid="{00000000-0005-0000-0000-0000E1030000}"/>
    <cellStyle name="60% - 강조색1 2 40" xfId="1018" xr:uid="{00000000-0005-0000-0000-0000E2030000}"/>
    <cellStyle name="60% - 강조색1 2 41" xfId="1019" xr:uid="{00000000-0005-0000-0000-0000E3030000}"/>
    <cellStyle name="60% - 강조색1 2 42" xfId="1020" xr:uid="{00000000-0005-0000-0000-0000E4030000}"/>
    <cellStyle name="60% - 강조색1 2 43" xfId="1021" xr:uid="{00000000-0005-0000-0000-0000E5030000}"/>
    <cellStyle name="60% - 강조색1 2 44" xfId="1022" xr:uid="{00000000-0005-0000-0000-0000E6030000}"/>
    <cellStyle name="60% - 강조색1 2 45" xfId="1023" xr:uid="{00000000-0005-0000-0000-0000E7030000}"/>
    <cellStyle name="60% - 강조색1 2 46" xfId="1024" xr:uid="{00000000-0005-0000-0000-0000E8030000}"/>
    <cellStyle name="60% - 강조색1 2 47" xfId="1025" xr:uid="{00000000-0005-0000-0000-0000E9030000}"/>
    <cellStyle name="60% - 강조색1 2 48" xfId="1026" xr:uid="{00000000-0005-0000-0000-0000EA030000}"/>
    <cellStyle name="60% - 강조색1 2 49" xfId="1027" xr:uid="{00000000-0005-0000-0000-0000EB030000}"/>
    <cellStyle name="60% - 강조색1 2 5" xfId="1028" xr:uid="{00000000-0005-0000-0000-0000EC030000}"/>
    <cellStyle name="60% - 강조색1 2 50" xfId="1029" xr:uid="{00000000-0005-0000-0000-0000ED030000}"/>
    <cellStyle name="60% - 강조색1 2 51" xfId="1030" xr:uid="{00000000-0005-0000-0000-0000EE030000}"/>
    <cellStyle name="60% - 강조색1 2 52" xfId="1031" xr:uid="{00000000-0005-0000-0000-0000EF030000}"/>
    <cellStyle name="60% - 강조색1 2 53" xfId="1032" xr:uid="{00000000-0005-0000-0000-0000F0030000}"/>
    <cellStyle name="60% - 강조색1 2 54" xfId="1033" xr:uid="{00000000-0005-0000-0000-0000F1030000}"/>
    <cellStyle name="60% - 강조색1 2 55" xfId="1034" xr:uid="{00000000-0005-0000-0000-0000F2030000}"/>
    <cellStyle name="60% - 강조색1 2 56" xfId="1035" xr:uid="{00000000-0005-0000-0000-0000F3030000}"/>
    <cellStyle name="60% - 강조색1 2 57" xfId="1036" xr:uid="{00000000-0005-0000-0000-0000F4030000}"/>
    <cellStyle name="60% - 강조색1 2 58" xfId="1037" xr:uid="{00000000-0005-0000-0000-0000F5030000}"/>
    <cellStyle name="60% - 강조색1 2 59" xfId="1038" xr:uid="{00000000-0005-0000-0000-0000F6030000}"/>
    <cellStyle name="60% - 강조색1 2 6" xfId="1039" xr:uid="{00000000-0005-0000-0000-0000F7030000}"/>
    <cellStyle name="60% - 강조색1 2 60" xfId="1040" xr:uid="{00000000-0005-0000-0000-0000F8030000}"/>
    <cellStyle name="60% - 강조색1 2 61" xfId="1041" xr:uid="{00000000-0005-0000-0000-0000F9030000}"/>
    <cellStyle name="60% - 강조색1 2 62" xfId="1042" xr:uid="{00000000-0005-0000-0000-0000FA030000}"/>
    <cellStyle name="60% - 강조색1 2 63" xfId="1043" xr:uid="{00000000-0005-0000-0000-0000FB030000}"/>
    <cellStyle name="60% - 강조색1 2 64" xfId="1044" xr:uid="{00000000-0005-0000-0000-0000FC030000}"/>
    <cellStyle name="60% - 강조색1 2 65" xfId="1045" xr:uid="{00000000-0005-0000-0000-0000FD030000}"/>
    <cellStyle name="60% - 강조색1 2 66" xfId="1046" xr:uid="{00000000-0005-0000-0000-0000FE030000}"/>
    <cellStyle name="60% - 강조색1 2 67" xfId="1047" xr:uid="{00000000-0005-0000-0000-0000FF030000}"/>
    <cellStyle name="60% - 강조색1 2 68" xfId="1048" xr:uid="{00000000-0005-0000-0000-000000040000}"/>
    <cellStyle name="60% - 강조색1 2 69" xfId="1049" xr:uid="{00000000-0005-0000-0000-000001040000}"/>
    <cellStyle name="60% - 강조색1 2 7" xfId="1050" xr:uid="{00000000-0005-0000-0000-000002040000}"/>
    <cellStyle name="60% - 강조색1 2 70" xfId="1051" xr:uid="{00000000-0005-0000-0000-000003040000}"/>
    <cellStyle name="60% - 강조색1 2 71" xfId="1052" xr:uid="{00000000-0005-0000-0000-000004040000}"/>
    <cellStyle name="60% - 강조색1 2 72" xfId="1053" xr:uid="{00000000-0005-0000-0000-000005040000}"/>
    <cellStyle name="60% - 강조색1 2 73" xfId="1054" xr:uid="{00000000-0005-0000-0000-000006040000}"/>
    <cellStyle name="60% - 강조색1 2 74" xfId="1055" xr:uid="{00000000-0005-0000-0000-000007040000}"/>
    <cellStyle name="60% - 강조색1 2 75" xfId="1056" xr:uid="{00000000-0005-0000-0000-000008040000}"/>
    <cellStyle name="60% - 강조색1 2 76" xfId="1057" xr:uid="{00000000-0005-0000-0000-000009040000}"/>
    <cellStyle name="60% - 강조색1 2 77" xfId="1058" xr:uid="{00000000-0005-0000-0000-00000A040000}"/>
    <cellStyle name="60% - 강조색1 2 78" xfId="1059" xr:uid="{00000000-0005-0000-0000-00000B040000}"/>
    <cellStyle name="60% - 강조색1 2 79" xfId="1060" xr:uid="{00000000-0005-0000-0000-00000C040000}"/>
    <cellStyle name="60% - 강조색1 2 8" xfId="1061" xr:uid="{00000000-0005-0000-0000-00000D040000}"/>
    <cellStyle name="60% - 강조색1 2 80" xfId="1062" xr:uid="{00000000-0005-0000-0000-00000E040000}"/>
    <cellStyle name="60% - 강조색1 2 9" xfId="1063" xr:uid="{00000000-0005-0000-0000-00000F040000}"/>
    <cellStyle name="60% - 강조색2 2" xfId="1064" xr:uid="{00000000-0005-0000-0000-000010040000}"/>
    <cellStyle name="60% - 강조색2 2 10" xfId="1065" xr:uid="{00000000-0005-0000-0000-000011040000}"/>
    <cellStyle name="60% - 강조색2 2 11" xfId="1066" xr:uid="{00000000-0005-0000-0000-000012040000}"/>
    <cellStyle name="60% - 강조색2 2 12" xfId="1067" xr:uid="{00000000-0005-0000-0000-000013040000}"/>
    <cellStyle name="60% - 강조색2 2 13" xfId="1068" xr:uid="{00000000-0005-0000-0000-000014040000}"/>
    <cellStyle name="60% - 강조색2 2 14" xfId="1069" xr:uid="{00000000-0005-0000-0000-000015040000}"/>
    <cellStyle name="60% - 강조색2 2 15" xfId="1070" xr:uid="{00000000-0005-0000-0000-000016040000}"/>
    <cellStyle name="60% - 강조색2 2 16" xfId="1071" xr:uid="{00000000-0005-0000-0000-000017040000}"/>
    <cellStyle name="60% - 강조색2 2 17" xfId="1072" xr:uid="{00000000-0005-0000-0000-000018040000}"/>
    <cellStyle name="60% - 강조색2 2 18" xfId="1073" xr:uid="{00000000-0005-0000-0000-000019040000}"/>
    <cellStyle name="60% - 강조색2 2 19" xfId="1074" xr:uid="{00000000-0005-0000-0000-00001A040000}"/>
    <cellStyle name="60% - 강조색2 2 2" xfId="1075" xr:uid="{00000000-0005-0000-0000-00001B040000}"/>
    <cellStyle name="60% - 강조색2 2 20" xfId="1076" xr:uid="{00000000-0005-0000-0000-00001C040000}"/>
    <cellStyle name="60% - 강조색2 2 21" xfId="1077" xr:uid="{00000000-0005-0000-0000-00001D040000}"/>
    <cellStyle name="60% - 강조색2 2 22" xfId="1078" xr:uid="{00000000-0005-0000-0000-00001E040000}"/>
    <cellStyle name="60% - 강조색2 2 23" xfId="1079" xr:uid="{00000000-0005-0000-0000-00001F040000}"/>
    <cellStyle name="60% - 강조색2 2 24" xfId="1080" xr:uid="{00000000-0005-0000-0000-000020040000}"/>
    <cellStyle name="60% - 강조색2 2 25" xfId="1081" xr:uid="{00000000-0005-0000-0000-000021040000}"/>
    <cellStyle name="60% - 강조색2 2 26" xfId="1082" xr:uid="{00000000-0005-0000-0000-000022040000}"/>
    <cellStyle name="60% - 강조색2 2 27" xfId="1083" xr:uid="{00000000-0005-0000-0000-000023040000}"/>
    <cellStyle name="60% - 강조색2 2 28" xfId="1084" xr:uid="{00000000-0005-0000-0000-000024040000}"/>
    <cellStyle name="60% - 강조색2 2 29" xfId="1085" xr:uid="{00000000-0005-0000-0000-000025040000}"/>
    <cellStyle name="60% - 강조색2 2 3" xfId="1086" xr:uid="{00000000-0005-0000-0000-000026040000}"/>
    <cellStyle name="60% - 강조색2 2 30" xfId="1087" xr:uid="{00000000-0005-0000-0000-000027040000}"/>
    <cellStyle name="60% - 강조색2 2 31" xfId="1088" xr:uid="{00000000-0005-0000-0000-000028040000}"/>
    <cellStyle name="60% - 강조색2 2 32" xfId="1089" xr:uid="{00000000-0005-0000-0000-000029040000}"/>
    <cellStyle name="60% - 강조색2 2 33" xfId="1090" xr:uid="{00000000-0005-0000-0000-00002A040000}"/>
    <cellStyle name="60% - 강조색2 2 34" xfId="1091" xr:uid="{00000000-0005-0000-0000-00002B040000}"/>
    <cellStyle name="60% - 강조색2 2 35" xfId="1092" xr:uid="{00000000-0005-0000-0000-00002C040000}"/>
    <cellStyle name="60% - 강조색2 2 36" xfId="1093" xr:uid="{00000000-0005-0000-0000-00002D040000}"/>
    <cellStyle name="60% - 강조색2 2 37" xfId="1094" xr:uid="{00000000-0005-0000-0000-00002E040000}"/>
    <cellStyle name="60% - 강조색2 2 38" xfId="1095" xr:uid="{00000000-0005-0000-0000-00002F040000}"/>
    <cellStyle name="60% - 강조색2 2 39" xfId="1096" xr:uid="{00000000-0005-0000-0000-000030040000}"/>
    <cellStyle name="60% - 강조색2 2 4" xfId="1097" xr:uid="{00000000-0005-0000-0000-000031040000}"/>
    <cellStyle name="60% - 강조색2 2 40" xfId="1098" xr:uid="{00000000-0005-0000-0000-000032040000}"/>
    <cellStyle name="60% - 강조색2 2 41" xfId="1099" xr:uid="{00000000-0005-0000-0000-000033040000}"/>
    <cellStyle name="60% - 강조색2 2 42" xfId="1100" xr:uid="{00000000-0005-0000-0000-000034040000}"/>
    <cellStyle name="60% - 강조색2 2 43" xfId="1101" xr:uid="{00000000-0005-0000-0000-000035040000}"/>
    <cellStyle name="60% - 강조색2 2 44" xfId="1102" xr:uid="{00000000-0005-0000-0000-000036040000}"/>
    <cellStyle name="60% - 강조색2 2 45" xfId="1103" xr:uid="{00000000-0005-0000-0000-000037040000}"/>
    <cellStyle name="60% - 강조색2 2 46" xfId="1104" xr:uid="{00000000-0005-0000-0000-000038040000}"/>
    <cellStyle name="60% - 강조색2 2 47" xfId="1105" xr:uid="{00000000-0005-0000-0000-000039040000}"/>
    <cellStyle name="60% - 강조색2 2 48" xfId="1106" xr:uid="{00000000-0005-0000-0000-00003A040000}"/>
    <cellStyle name="60% - 강조색2 2 49" xfId="1107" xr:uid="{00000000-0005-0000-0000-00003B040000}"/>
    <cellStyle name="60% - 강조색2 2 5" xfId="1108" xr:uid="{00000000-0005-0000-0000-00003C040000}"/>
    <cellStyle name="60% - 강조색2 2 50" xfId="1109" xr:uid="{00000000-0005-0000-0000-00003D040000}"/>
    <cellStyle name="60% - 강조색2 2 51" xfId="1110" xr:uid="{00000000-0005-0000-0000-00003E040000}"/>
    <cellStyle name="60% - 강조색2 2 52" xfId="1111" xr:uid="{00000000-0005-0000-0000-00003F040000}"/>
    <cellStyle name="60% - 강조색2 2 53" xfId="1112" xr:uid="{00000000-0005-0000-0000-000040040000}"/>
    <cellStyle name="60% - 강조색2 2 54" xfId="1113" xr:uid="{00000000-0005-0000-0000-000041040000}"/>
    <cellStyle name="60% - 강조색2 2 55" xfId="1114" xr:uid="{00000000-0005-0000-0000-000042040000}"/>
    <cellStyle name="60% - 강조색2 2 56" xfId="1115" xr:uid="{00000000-0005-0000-0000-000043040000}"/>
    <cellStyle name="60% - 강조색2 2 57" xfId="1116" xr:uid="{00000000-0005-0000-0000-000044040000}"/>
    <cellStyle name="60% - 강조색2 2 58" xfId="1117" xr:uid="{00000000-0005-0000-0000-000045040000}"/>
    <cellStyle name="60% - 강조색2 2 59" xfId="1118" xr:uid="{00000000-0005-0000-0000-000046040000}"/>
    <cellStyle name="60% - 강조색2 2 6" xfId="1119" xr:uid="{00000000-0005-0000-0000-000047040000}"/>
    <cellStyle name="60% - 강조색2 2 60" xfId="1120" xr:uid="{00000000-0005-0000-0000-000048040000}"/>
    <cellStyle name="60% - 강조색2 2 61" xfId="1121" xr:uid="{00000000-0005-0000-0000-000049040000}"/>
    <cellStyle name="60% - 강조색2 2 62" xfId="1122" xr:uid="{00000000-0005-0000-0000-00004A040000}"/>
    <cellStyle name="60% - 강조색2 2 63" xfId="1123" xr:uid="{00000000-0005-0000-0000-00004B040000}"/>
    <cellStyle name="60% - 강조색2 2 64" xfId="1124" xr:uid="{00000000-0005-0000-0000-00004C040000}"/>
    <cellStyle name="60% - 강조색2 2 65" xfId="1125" xr:uid="{00000000-0005-0000-0000-00004D040000}"/>
    <cellStyle name="60% - 강조색2 2 66" xfId="1126" xr:uid="{00000000-0005-0000-0000-00004E040000}"/>
    <cellStyle name="60% - 강조색2 2 67" xfId="1127" xr:uid="{00000000-0005-0000-0000-00004F040000}"/>
    <cellStyle name="60% - 강조색2 2 68" xfId="1128" xr:uid="{00000000-0005-0000-0000-000050040000}"/>
    <cellStyle name="60% - 강조색2 2 69" xfId="1129" xr:uid="{00000000-0005-0000-0000-000051040000}"/>
    <cellStyle name="60% - 강조색2 2 7" xfId="1130" xr:uid="{00000000-0005-0000-0000-000052040000}"/>
    <cellStyle name="60% - 강조색2 2 70" xfId="1131" xr:uid="{00000000-0005-0000-0000-000053040000}"/>
    <cellStyle name="60% - 강조색2 2 71" xfId="1132" xr:uid="{00000000-0005-0000-0000-000054040000}"/>
    <cellStyle name="60% - 강조색2 2 72" xfId="1133" xr:uid="{00000000-0005-0000-0000-000055040000}"/>
    <cellStyle name="60% - 강조색2 2 73" xfId="1134" xr:uid="{00000000-0005-0000-0000-000056040000}"/>
    <cellStyle name="60% - 강조색2 2 74" xfId="1135" xr:uid="{00000000-0005-0000-0000-000057040000}"/>
    <cellStyle name="60% - 강조색2 2 75" xfId="1136" xr:uid="{00000000-0005-0000-0000-000058040000}"/>
    <cellStyle name="60% - 강조색2 2 76" xfId="1137" xr:uid="{00000000-0005-0000-0000-000059040000}"/>
    <cellStyle name="60% - 강조색2 2 77" xfId="1138" xr:uid="{00000000-0005-0000-0000-00005A040000}"/>
    <cellStyle name="60% - 강조색2 2 78" xfId="1139" xr:uid="{00000000-0005-0000-0000-00005B040000}"/>
    <cellStyle name="60% - 강조색2 2 79" xfId="1140" xr:uid="{00000000-0005-0000-0000-00005C040000}"/>
    <cellStyle name="60% - 강조색2 2 8" xfId="1141" xr:uid="{00000000-0005-0000-0000-00005D040000}"/>
    <cellStyle name="60% - 강조색2 2 80" xfId="1142" xr:uid="{00000000-0005-0000-0000-00005E040000}"/>
    <cellStyle name="60% - 강조색2 2 9" xfId="1143" xr:uid="{00000000-0005-0000-0000-00005F040000}"/>
    <cellStyle name="60% - 강조색3 2" xfId="1144" xr:uid="{00000000-0005-0000-0000-000060040000}"/>
    <cellStyle name="60% - 강조색3 2 10" xfId="1145" xr:uid="{00000000-0005-0000-0000-000061040000}"/>
    <cellStyle name="60% - 강조색3 2 11" xfId="1146" xr:uid="{00000000-0005-0000-0000-000062040000}"/>
    <cellStyle name="60% - 강조색3 2 12" xfId="1147" xr:uid="{00000000-0005-0000-0000-000063040000}"/>
    <cellStyle name="60% - 강조색3 2 13" xfId="1148" xr:uid="{00000000-0005-0000-0000-000064040000}"/>
    <cellStyle name="60% - 강조색3 2 14" xfId="1149" xr:uid="{00000000-0005-0000-0000-000065040000}"/>
    <cellStyle name="60% - 강조색3 2 15" xfId="1150" xr:uid="{00000000-0005-0000-0000-000066040000}"/>
    <cellStyle name="60% - 강조색3 2 16" xfId="1151" xr:uid="{00000000-0005-0000-0000-000067040000}"/>
    <cellStyle name="60% - 강조색3 2 17" xfId="1152" xr:uid="{00000000-0005-0000-0000-000068040000}"/>
    <cellStyle name="60% - 강조색3 2 18" xfId="1153" xr:uid="{00000000-0005-0000-0000-000069040000}"/>
    <cellStyle name="60% - 강조색3 2 19" xfId="1154" xr:uid="{00000000-0005-0000-0000-00006A040000}"/>
    <cellStyle name="60% - 강조색3 2 2" xfId="1155" xr:uid="{00000000-0005-0000-0000-00006B040000}"/>
    <cellStyle name="60% - 강조색3 2 20" xfId="1156" xr:uid="{00000000-0005-0000-0000-00006C040000}"/>
    <cellStyle name="60% - 강조색3 2 21" xfId="1157" xr:uid="{00000000-0005-0000-0000-00006D040000}"/>
    <cellStyle name="60% - 강조색3 2 22" xfId="1158" xr:uid="{00000000-0005-0000-0000-00006E040000}"/>
    <cellStyle name="60% - 강조색3 2 23" xfId="1159" xr:uid="{00000000-0005-0000-0000-00006F040000}"/>
    <cellStyle name="60% - 강조색3 2 24" xfId="1160" xr:uid="{00000000-0005-0000-0000-000070040000}"/>
    <cellStyle name="60% - 강조색3 2 25" xfId="1161" xr:uid="{00000000-0005-0000-0000-000071040000}"/>
    <cellStyle name="60% - 강조색3 2 26" xfId="1162" xr:uid="{00000000-0005-0000-0000-000072040000}"/>
    <cellStyle name="60% - 강조색3 2 27" xfId="1163" xr:uid="{00000000-0005-0000-0000-000073040000}"/>
    <cellStyle name="60% - 강조색3 2 28" xfId="1164" xr:uid="{00000000-0005-0000-0000-000074040000}"/>
    <cellStyle name="60% - 강조색3 2 29" xfId="1165" xr:uid="{00000000-0005-0000-0000-000075040000}"/>
    <cellStyle name="60% - 강조색3 2 3" xfId="1166" xr:uid="{00000000-0005-0000-0000-000076040000}"/>
    <cellStyle name="60% - 강조색3 2 30" xfId="1167" xr:uid="{00000000-0005-0000-0000-000077040000}"/>
    <cellStyle name="60% - 강조색3 2 31" xfId="1168" xr:uid="{00000000-0005-0000-0000-000078040000}"/>
    <cellStyle name="60% - 강조색3 2 32" xfId="1169" xr:uid="{00000000-0005-0000-0000-000079040000}"/>
    <cellStyle name="60% - 강조색3 2 33" xfId="1170" xr:uid="{00000000-0005-0000-0000-00007A040000}"/>
    <cellStyle name="60% - 강조색3 2 34" xfId="1171" xr:uid="{00000000-0005-0000-0000-00007B040000}"/>
    <cellStyle name="60% - 강조색3 2 35" xfId="1172" xr:uid="{00000000-0005-0000-0000-00007C040000}"/>
    <cellStyle name="60% - 강조색3 2 36" xfId="1173" xr:uid="{00000000-0005-0000-0000-00007D040000}"/>
    <cellStyle name="60% - 강조색3 2 37" xfId="1174" xr:uid="{00000000-0005-0000-0000-00007E040000}"/>
    <cellStyle name="60% - 강조색3 2 38" xfId="1175" xr:uid="{00000000-0005-0000-0000-00007F040000}"/>
    <cellStyle name="60% - 강조색3 2 39" xfId="1176" xr:uid="{00000000-0005-0000-0000-000080040000}"/>
    <cellStyle name="60% - 강조색3 2 4" xfId="1177" xr:uid="{00000000-0005-0000-0000-000081040000}"/>
    <cellStyle name="60% - 강조색3 2 40" xfId="1178" xr:uid="{00000000-0005-0000-0000-000082040000}"/>
    <cellStyle name="60% - 강조색3 2 41" xfId="1179" xr:uid="{00000000-0005-0000-0000-000083040000}"/>
    <cellStyle name="60% - 강조색3 2 42" xfId="1180" xr:uid="{00000000-0005-0000-0000-000084040000}"/>
    <cellStyle name="60% - 강조색3 2 43" xfId="1181" xr:uid="{00000000-0005-0000-0000-000085040000}"/>
    <cellStyle name="60% - 강조색3 2 44" xfId="1182" xr:uid="{00000000-0005-0000-0000-000086040000}"/>
    <cellStyle name="60% - 강조색3 2 45" xfId="1183" xr:uid="{00000000-0005-0000-0000-000087040000}"/>
    <cellStyle name="60% - 강조색3 2 46" xfId="1184" xr:uid="{00000000-0005-0000-0000-000088040000}"/>
    <cellStyle name="60% - 강조색3 2 47" xfId="1185" xr:uid="{00000000-0005-0000-0000-000089040000}"/>
    <cellStyle name="60% - 강조색3 2 48" xfId="1186" xr:uid="{00000000-0005-0000-0000-00008A040000}"/>
    <cellStyle name="60% - 강조색3 2 49" xfId="1187" xr:uid="{00000000-0005-0000-0000-00008B040000}"/>
    <cellStyle name="60% - 강조색3 2 5" xfId="1188" xr:uid="{00000000-0005-0000-0000-00008C040000}"/>
    <cellStyle name="60% - 강조색3 2 50" xfId="1189" xr:uid="{00000000-0005-0000-0000-00008D040000}"/>
    <cellStyle name="60% - 강조색3 2 51" xfId="1190" xr:uid="{00000000-0005-0000-0000-00008E040000}"/>
    <cellStyle name="60% - 강조색3 2 52" xfId="1191" xr:uid="{00000000-0005-0000-0000-00008F040000}"/>
    <cellStyle name="60% - 강조색3 2 53" xfId="1192" xr:uid="{00000000-0005-0000-0000-000090040000}"/>
    <cellStyle name="60% - 강조색3 2 54" xfId="1193" xr:uid="{00000000-0005-0000-0000-000091040000}"/>
    <cellStyle name="60% - 강조색3 2 55" xfId="1194" xr:uid="{00000000-0005-0000-0000-000092040000}"/>
    <cellStyle name="60% - 강조색3 2 56" xfId="1195" xr:uid="{00000000-0005-0000-0000-000093040000}"/>
    <cellStyle name="60% - 강조색3 2 57" xfId="1196" xr:uid="{00000000-0005-0000-0000-000094040000}"/>
    <cellStyle name="60% - 강조색3 2 58" xfId="1197" xr:uid="{00000000-0005-0000-0000-000095040000}"/>
    <cellStyle name="60% - 강조색3 2 59" xfId="1198" xr:uid="{00000000-0005-0000-0000-000096040000}"/>
    <cellStyle name="60% - 강조색3 2 6" xfId="1199" xr:uid="{00000000-0005-0000-0000-000097040000}"/>
    <cellStyle name="60% - 강조색3 2 60" xfId="1200" xr:uid="{00000000-0005-0000-0000-000098040000}"/>
    <cellStyle name="60% - 강조색3 2 61" xfId="1201" xr:uid="{00000000-0005-0000-0000-000099040000}"/>
    <cellStyle name="60% - 강조색3 2 62" xfId="1202" xr:uid="{00000000-0005-0000-0000-00009A040000}"/>
    <cellStyle name="60% - 강조색3 2 63" xfId="1203" xr:uid="{00000000-0005-0000-0000-00009B040000}"/>
    <cellStyle name="60% - 강조색3 2 64" xfId="1204" xr:uid="{00000000-0005-0000-0000-00009C040000}"/>
    <cellStyle name="60% - 강조색3 2 65" xfId="1205" xr:uid="{00000000-0005-0000-0000-00009D040000}"/>
    <cellStyle name="60% - 강조색3 2 66" xfId="1206" xr:uid="{00000000-0005-0000-0000-00009E040000}"/>
    <cellStyle name="60% - 강조색3 2 67" xfId="1207" xr:uid="{00000000-0005-0000-0000-00009F040000}"/>
    <cellStyle name="60% - 강조색3 2 68" xfId="1208" xr:uid="{00000000-0005-0000-0000-0000A0040000}"/>
    <cellStyle name="60% - 강조색3 2 69" xfId="1209" xr:uid="{00000000-0005-0000-0000-0000A1040000}"/>
    <cellStyle name="60% - 강조색3 2 7" xfId="1210" xr:uid="{00000000-0005-0000-0000-0000A2040000}"/>
    <cellStyle name="60% - 강조색3 2 70" xfId="1211" xr:uid="{00000000-0005-0000-0000-0000A3040000}"/>
    <cellStyle name="60% - 강조색3 2 71" xfId="1212" xr:uid="{00000000-0005-0000-0000-0000A4040000}"/>
    <cellStyle name="60% - 강조색3 2 72" xfId="1213" xr:uid="{00000000-0005-0000-0000-0000A5040000}"/>
    <cellStyle name="60% - 강조색3 2 73" xfId="1214" xr:uid="{00000000-0005-0000-0000-0000A6040000}"/>
    <cellStyle name="60% - 강조색3 2 74" xfId="1215" xr:uid="{00000000-0005-0000-0000-0000A7040000}"/>
    <cellStyle name="60% - 강조색3 2 75" xfId="1216" xr:uid="{00000000-0005-0000-0000-0000A8040000}"/>
    <cellStyle name="60% - 강조색3 2 76" xfId="1217" xr:uid="{00000000-0005-0000-0000-0000A9040000}"/>
    <cellStyle name="60% - 강조색3 2 77" xfId="1218" xr:uid="{00000000-0005-0000-0000-0000AA040000}"/>
    <cellStyle name="60% - 강조색3 2 78" xfId="1219" xr:uid="{00000000-0005-0000-0000-0000AB040000}"/>
    <cellStyle name="60% - 강조색3 2 79" xfId="1220" xr:uid="{00000000-0005-0000-0000-0000AC040000}"/>
    <cellStyle name="60% - 강조색3 2 8" xfId="1221" xr:uid="{00000000-0005-0000-0000-0000AD040000}"/>
    <cellStyle name="60% - 강조색3 2 80" xfId="1222" xr:uid="{00000000-0005-0000-0000-0000AE040000}"/>
    <cellStyle name="60% - 강조색3 2 9" xfId="1223" xr:uid="{00000000-0005-0000-0000-0000AF040000}"/>
    <cellStyle name="60% - 강조색4 2" xfId="1224" xr:uid="{00000000-0005-0000-0000-0000B0040000}"/>
    <cellStyle name="60% - 강조색4 2 10" xfId="1225" xr:uid="{00000000-0005-0000-0000-0000B1040000}"/>
    <cellStyle name="60% - 강조색4 2 11" xfId="1226" xr:uid="{00000000-0005-0000-0000-0000B2040000}"/>
    <cellStyle name="60% - 강조색4 2 12" xfId="1227" xr:uid="{00000000-0005-0000-0000-0000B3040000}"/>
    <cellStyle name="60% - 강조색4 2 13" xfId="1228" xr:uid="{00000000-0005-0000-0000-0000B4040000}"/>
    <cellStyle name="60% - 강조색4 2 14" xfId="1229" xr:uid="{00000000-0005-0000-0000-0000B5040000}"/>
    <cellStyle name="60% - 강조색4 2 15" xfId="1230" xr:uid="{00000000-0005-0000-0000-0000B6040000}"/>
    <cellStyle name="60% - 강조색4 2 16" xfId="1231" xr:uid="{00000000-0005-0000-0000-0000B7040000}"/>
    <cellStyle name="60% - 강조색4 2 17" xfId="1232" xr:uid="{00000000-0005-0000-0000-0000B8040000}"/>
    <cellStyle name="60% - 강조색4 2 18" xfId="1233" xr:uid="{00000000-0005-0000-0000-0000B9040000}"/>
    <cellStyle name="60% - 강조색4 2 19" xfId="1234" xr:uid="{00000000-0005-0000-0000-0000BA040000}"/>
    <cellStyle name="60% - 강조색4 2 2" xfId="1235" xr:uid="{00000000-0005-0000-0000-0000BB040000}"/>
    <cellStyle name="60% - 강조색4 2 20" xfId="1236" xr:uid="{00000000-0005-0000-0000-0000BC040000}"/>
    <cellStyle name="60% - 강조색4 2 21" xfId="1237" xr:uid="{00000000-0005-0000-0000-0000BD040000}"/>
    <cellStyle name="60% - 강조색4 2 22" xfId="1238" xr:uid="{00000000-0005-0000-0000-0000BE040000}"/>
    <cellStyle name="60% - 강조색4 2 23" xfId="1239" xr:uid="{00000000-0005-0000-0000-0000BF040000}"/>
    <cellStyle name="60% - 강조색4 2 24" xfId="1240" xr:uid="{00000000-0005-0000-0000-0000C0040000}"/>
    <cellStyle name="60% - 강조색4 2 25" xfId="1241" xr:uid="{00000000-0005-0000-0000-0000C1040000}"/>
    <cellStyle name="60% - 강조색4 2 26" xfId="1242" xr:uid="{00000000-0005-0000-0000-0000C2040000}"/>
    <cellStyle name="60% - 강조색4 2 27" xfId="1243" xr:uid="{00000000-0005-0000-0000-0000C3040000}"/>
    <cellStyle name="60% - 강조색4 2 28" xfId="1244" xr:uid="{00000000-0005-0000-0000-0000C4040000}"/>
    <cellStyle name="60% - 강조색4 2 29" xfId="1245" xr:uid="{00000000-0005-0000-0000-0000C5040000}"/>
    <cellStyle name="60% - 강조색4 2 3" xfId="1246" xr:uid="{00000000-0005-0000-0000-0000C6040000}"/>
    <cellStyle name="60% - 강조색4 2 30" xfId="1247" xr:uid="{00000000-0005-0000-0000-0000C7040000}"/>
    <cellStyle name="60% - 강조색4 2 31" xfId="1248" xr:uid="{00000000-0005-0000-0000-0000C8040000}"/>
    <cellStyle name="60% - 강조색4 2 32" xfId="1249" xr:uid="{00000000-0005-0000-0000-0000C9040000}"/>
    <cellStyle name="60% - 강조색4 2 33" xfId="1250" xr:uid="{00000000-0005-0000-0000-0000CA040000}"/>
    <cellStyle name="60% - 강조색4 2 34" xfId="1251" xr:uid="{00000000-0005-0000-0000-0000CB040000}"/>
    <cellStyle name="60% - 강조색4 2 35" xfId="1252" xr:uid="{00000000-0005-0000-0000-0000CC040000}"/>
    <cellStyle name="60% - 강조색4 2 36" xfId="1253" xr:uid="{00000000-0005-0000-0000-0000CD040000}"/>
    <cellStyle name="60% - 강조색4 2 37" xfId="1254" xr:uid="{00000000-0005-0000-0000-0000CE040000}"/>
    <cellStyle name="60% - 강조색4 2 38" xfId="1255" xr:uid="{00000000-0005-0000-0000-0000CF040000}"/>
    <cellStyle name="60% - 강조색4 2 39" xfId="1256" xr:uid="{00000000-0005-0000-0000-0000D0040000}"/>
    <cellStyle name="60% - 강조색4 2 4" xfId="1257" xr:uid="{00000000-0005-0000-0000-0000D1040000}"/>
    <cellStyle name="60% - 강조색4 2 40" xfId="1258" xr:uid="{00000000-0005-0000-0000-0000D2040000}"/>
    <cellStyle name="60% - 강조색4 2 41" xfId="1259" xr:uid="{00000000-0005-0000-0000-0000D3040000}"/>
    <cellStyle name="60% - 강조색4 2 42" xfId="1260" xr:uid="{00000000-0005-0000-0000-0000D4040000}"/>
    <cellStyle name="60% - 강조색4 2 43" xfId="1261" xr:uid="{00000000-0005-0000-0000-0000D5040000}"/>
    <cellStyle name="60% - 강조색4 2 44" xfId="1262" xr:uid="{00000000-0005-0000-0000-0000D6040000}"/>
    <cellStyle name="60% - 강조색4 2 45" xfId="1263" xr:uid="{00000000-0005-0000-0000-0000D7040000}"/>
    <cellStyle name="60% - 강조색4 2 46" xfId="1264" xr:uid="{00000000-0005-0000-0000-0000D8040000}"/>
    <cellStyle name="60% - 강조색4 2 47" xfId="1265" xr:uid="{00000000-0005-0000-0000-0000D9040000}"/>
    <cellStyle name="60% - 강조색4 2 48" xfId="1266" xr:uid="{00000000-0005-0000-0000-0000DA040000}"/>
    <cellStyle name="60% - 강조색4 2 49" xfId="1267" xr:uid="{00000000-0005-0000-0000-0000DB040000}"/>
    <cellStyle name="60% - 강조색4 2 5" xfId="1268" xr:uid="{00000000-0005-0000-0000-0000DC040000}"/>
    <cellStyle name="60% - 강조색4 2 50" xfId="1269" xr:uid="{00000000-0005-0000-0000-0000DD040000}"/>
    <cellStyle name="60% - 강조색4 2 51" xfId="1270" xr:uid="{00000000-0005-0000-0000-0000DE040000}"/>
    <cellStyle name="60% - 강조색4 2 52" xfId="1271" xr:uid="{00000000-0005-0000-0000-0000DF040000}"/>
    <cellStyle name="60% - 강조색4 2 53" xfId="1272" xr:uid="{00000000-0005-0000-0000-0000E0040000}"/>
    <cellStyle name="60% - 강조색4 2 54" xfId="1273" xr:uid="{00000000-0005-0000-0000-0000E1040000}"/>
    <cellStyle name="60% - 강조색4 2 55" xfId="1274" xr:uid="{00000000-0005-0000-0000-0000E2040000}"/>
    <cellStyle name="60% - 강조색4 2 56" xfId="1275" xr:uid="{00000000-0005-0000-0000-0000E3040000}"/>
    <cellStyle name="60% - 강조색4 2 57" xfId="1276" xr:uid="{00000000-0005-0000-0000-0000E4040000}"/>
    <cellStyle name="60% - 강조색4 2 58" xfId="1277" xr:uid="{00000000-0005-0000-0000-0000E5040000}"/>
    <cellStyle name="60% - 강조색4 2 59" xfId="1278" xr:uid="{00000000-0005-0000-0000-0000E6040000}"/>
    <cellStyle name="60% - 강조색4 2 6" xfId="1279" xr:uid="{00000000-0005-0000-0000-0000E7040000}"/>
    <cellStyle name="60% - 강조색4 2 60" xfId="1280" xr:uid="{00000000-0005-0000-0000-0000E8040000}"/>
    <cellStyle name="60% - 강조색4 2 61" xfId="1281" xr:uid="{00000000-0005-0000-0000-0000E9040000}"/>
    <cellStyle name="60% - 강조색4 2 62" xfId="1282" xr:uid="{00000000-0005-0000-0000-0000EA040000}"/>
    <cellStyle name="60% - 강조색4 2 63" xfId="1283" xr:uid="{00000000-0005-0000-0000-0000EB040000}"/>
    <cellStyle name="60% - 강조색4 2 64" xfId="1284" xr:uid="{00000000-0005-0000-0000-0000EC040000}"/>
    <cellStyle name="60% - 강조색4 2 65" xfId="1285" xr:uid="{00000000-0005-0000-0000-0000ED040000}"/>
    <cellStyle name="60% - 강조색4 2 66" xfId="1286" xr:uid="{00000000-0005-0000-0000-0000EE040000}"/>
    <cellStyle name="60% - 강조색4 2 67" xfId="1287" xr:uid="{00000000-0005-0000-0000-0000EF040000}"/>
    <cellStyle name="60% - 강조색4 2 68" xfId="1288" xr:uid="{00000000-0005-0000-0000-0000F0040000}"/>
    <cellStyle name="60% - 강조색4 2 69" xfId="1289" xr:uid="{00000000-0005-0000-0000-0000F1040000}"/>
    <cellStyle name="60% - 강조색4 2 7" xfId="1290" xr:uid="{00000000-0005-0000-0000-0000F2040000}"/>
    <cellStyle name="60% - 강조색4 2 70" xfId="1291" xr:uid="{00000000-0005-0000-0000-0000F3040000}"/>
    <cellStyle name="60% - 강조색4 2 71" xfId="1292" xr:uid="{00000000-0005-0000-0000-0000F4040000}"/>
    <cellStyle name="60% - 강조색4 2 72" xfId="1293" xr:uid="{00000000-0005-0000-0000-0000F5040000}"/>
    <cellStyle name="60% - 강조색4 2 73" xfId="1294" xr:uid="{00000000-0005-0000-0000-0000F6040000}"/>
    <cellStyle name="60% - 강조색4 2 74" xfId="1295" xr:uid="{00000000-0005-0000-0000-0000F7040000}"/>
    <cellStyle name="60% - 강조색4 2 75" xfId="1296" xr:uid="{00000000-0005-0000-0000-0000F8040000}"/>
    <cellStyle name="60% - 강조색4 2 76" xfId="1297" xr:uid="{00000000-0005-0000-0000-0000F9040000}"/>
    <cellStyle name="60% - 강조색4 2 77" xfId="1298" xr:uid="{00000000-0005-0000-0000-0000FA040000}"/>
    <cellStyle name="60% - 강조색4 2 78" xfId="1299" xr:uid="{00000000-0005-0000-0000-0000FB040000}"/>
    <cellStyle name="60% - 강조색4 2 79" xfId="1300" xr:uid="{00000000-0005-0000-0000-0000FC040000}"/>
    <cellStyle name="60% - 강조색4 2 8" xfId="1301" xr:uid="{00000000-0005-0000-0000-0000FD040000}"/>
    <cellStyle name="60% - 강조색4 2 80" xfId="1302" xr:uid="{00000000-0005-0000-0000-0000FE040000}"/>
    <cellStyle name="60% - 강조색4 2 9" xfId="1303" xr:uid="{00000000-0005-0000-0000-0000FF040000}"/>
    <cellStyle name="60% - 강조색5 2" xfId="1304" xr:uid="{00000000-0005-0000-0000-000000050000}"/>
    <cellStyle name="60% - 강조색5 2 10" xfId="1305" xr:uid="{00000000-0005-0000-0000-000001050000}"/>
    <cellStyle name="60% - 강조색5 2 11" xfId="1306" xr:uid="{00000000-0005-0000-0000-000002050000}"/>
    <cellStyle name="60% - 강조색5 2 12" xfId="1307" xr:uid="{00000000-0005-0000-0000-000003050000}"/>
    <cellStyle name="60% - 강조색5 2 13" xfId="1308" xr:uid="{00000000-0005-0000-0000-000004050000}"/>
    <cellStyle name="60% - 강조색5 2 14" xfId="1309" xr:uid="{00000000-0005-0000-0000-000005050000}"/>
    <cellStyle name="60% - 강조색5 2 15" xfId="1310" xr:uid="{00000000-0005-0000-0000-000006050000}"/>
    <cellStyle name="60% - 강조색5 2 16" xfId="1311" xr:uid="{00000000-0005-0000-0000-000007050000}"/>
    <cellStyle name="60% - 강조색5 2 17" xfId="1312" xr:uid="{00000000-0005-0000-0000-000008050000}"/>
    <cellStyle name="60% - 강조색5 2 18" xfId="1313" xr:uid="{00000000-0005-0000-0000-000009050000}"/>
    <cellStyle name="60% - 강조색5 2 19" xfId="1314" xr:uid="{00000000-0005-0000-0000-00000A050000}"/>
    <cellStyle name="60% - 강조색5 2 2" xfId="1315" xr:uid="{00000000-0005-0000-0000-00000B050000}"/>
    <cellStyle name="60% - 강조색5 2 20" xfId="1316" xr:uid="{00000000-0005-0000-0000-00000C050000}"/>
    <cellStyle name="60% - 강조색5 2 21" xfId="1317" xr:uid="{00000000-0005-0000-0000-00000D050000}"/>
    <cellStyle name="60% - 강조색5 2 22" xfId="1318" xr:uid="{00000000-0005-0000-0000-00000E050000}"/>
    <cellStyle name="60% - 강조색5 2 23" xfId="1319" xr:uid="{00000000-0005-0000-0000-00000F050000}"/>
    <cellStyle name="60% - 강조색5 2 24" xfId="1320" xr:uid="{00000000-0005-0000-0000-000010050000}"/>
    <cellStyle name="60% - 강조색5 2 25" xfId="1321" xr:uid="{00000000-0005-0000-0000-000011050000}"/>
    <cellStyle name="60% - 강조색5 2 26" xfId="1322" xr:uid="{00000000-0005-0000-0000-000012050000}"/>
    <cellStyle name="60% - 강조색5 2 27" xfId="1323" xr:uid="{00000000-0005-0000-0000-000013050000}"/>
    <cellStyle name="60% - 강조색5 2 28" xfId="1324" xr:uid="{00000000-0005-0000-0000-000014050000}"/>
    <cellStyle name="60% - 강조색5 2 29" xfId="1325" xr:uid="{00000000-0005-0000-0000-000015050000}"/>
    <cellStyle name="60% - 강조색5 2 3" xfId="1326" xr:uid="{00000000-0005-0000-0000-000016050000}"/>
    <cellStyle name="60% - 강조색5 2 30" xfId="1327" xr:uid="{00000000-0005-0000-0000-000017050000}"/>
    <cellStyle name="60% - 강조색5 2 31" xfId="1328" xr:uid="{00000000-0005-0000-0000-000018050000}"/>
    <cellStyle name="60% - 강조색5 2 32" xfId="1329" xr:uid="{00000000-0005-0000-0000-000019050000}"/>
    <cellStyle name="60% - 강조색5 2 33" xfId="1330" xr:uid="{00000000-0005-0000-0000-00001A050000}"/>
    <cellStyle name="60% - 강조색5 2 34" xfId="1331" xr:uid="{00000000-0005-0000-0000-00001B050000}"/>
    <cellStyle name="60% - 강조색5 2 35" xfId="1332" xr:uid="{00000000-0005-0000-0000-00001C050000}"/>
    <cellStyle name="60% - 강조색5 2 36" xfId="1333" xr:uid="{00000000-0005-0000-0000-00001D050000}"/>
    <cellStyle name="60% - 강조색5 2 37" xfId="1334" xr:uid="{00000000-0005-0000-0000-00001E050000}"/>
    <cellStyle name="60% - 강조색5 2 38" xfId="1335" xr:uid="{00000000-0005-0000-0000-00001F050000}"/>
    <cellStyle name="60% - 강조색5 2 39" xfId="1336" xr:uid="{00000000-0005-0000-0000-000020050000}"/>
    <cellStyle name="60% - 강조색5 2 4" xfId="1337" xr:uid="{00000000-0005-0000-0000-000021050000}"/>
    <cellStyle name="60% - 강조색5 2 40" xfId="1338" xr:uid="{00000000-0005-0000-0000-000022050000}"/>
    <cellStyle name="60% - 강조색5 2 41" xfId="1339" xr:uid="{00000000-0005-0000-0000-000023050000}"/>
    <cellStyle name="60% - 강조색5 2 42" xfId="1340" xr:uid="{00000000-0005-0000-0000-000024050000}"/>
    <cellStyle name="60% - 강조색5 2 43" xfId="1341" xr:uid="{00000000-0005-0000-0000-000025050000}"/>
    <cellStyle name="60% - 강조색5 2 44" xfId="1342" xr:uid="{00000000-0005-0000-0000-000026050000}"/>
    <cellStyle name="60% - 강조색5 2 45" xfId="1343" xr:uid="{00000000-0005-0000-0000-000027050000}"/>
    <cellStyle name="60% - 강조색5 2 46" xfId="1344" xr:uid="{00000000-0005-0000-0000-000028050000}"/>
    <cellStyle name="60% - 강조색5 2 47" xfId="1345" xr:uid="{00000000-0005-0000-0000-000029050000}"/>
    <cellStyle name="60% - 강조색5 2 48" xfId="1346" xr:uid="{00000000-0005-0000-0000-00002A050000}"/>
    <cellStyle name="60% - 강조색5 2 49" xfId="1347" xr:uid="{00000000-0005-0000-0000-00002B050000}"/>
    <cellStyle name="60% - 강조색5 2 5" xfId="1348" xr:uid="{00000000-0005-0000-0000-00002C050000}"/>
    <cellStyle name="60% - 강조색5 2 50" xfId="1349" xr:uid="{00000000-0005-0000-0000-00002D050000}"/>
    <cellStyle name="60% - 강조색5 2 51" xfId="1350" xr:uid="{00000000-0005-0000-0000-00002E050000}"/>
    <cellStyle name="60% - 강조색5 2 52" xfId="1351" xr:uid="{00000000-0005-0000-0000-00002F050000}"/>
    <cellStyle name="60% - 강조색5 2 53" xfId="1352" xr:uid="{00000000-0005-0000-0000-000030050000}"/>
    <cellStyle name="60% - 강조색5 2 54" xfId="1353" xr:uid="{00000000-0005-0000-0000-000031050000}"/>
    <cellStyle name="60% - 강조색5 2 55" xfId="1354" xr:uid="{00000000-0005-0000-0000-000032050000}"/>
    <cellStyle name="60% - 강조색5 2 56" xfId="1355" xr:uid="{00000000-0005-0000-0000-000033050000}"/>
    <cellStyle name="60% - 강조색5 2 57" xfId="1356" xr:uid="{00000000-0005-0000-0000-000034050000}"/>
    <cellStyle name="60% - 강조색5 2 58" xfId="1357" xr:uid="{00000000-0005-0000-0000-000035050000}"/>
    <cellStyle name="60% - 강조색5 2 59" xfId="1358" xr:uid="{00000000-0005-0000-0000-000036050000}"/>
    <cellStyle name="60% - 강조색5 2 6" xfId="1359" xr:uid="{00000000-0005-0000-0000-000037050000}"/>
    <cellStyle name="60% - 강조색5 2 60" xfId="1360" xr:uid="{00000000-0005-0000-0000-000038050000}"/>
    <cellStyle name="60% - 강조색5 2 61" xfId="1361" xr:uid="{00000000-0005-0000-0000-000039050000}"/>
    <cellStyle name="60% - 강조색5 2 62" xfId="1362" xr:uid="{00000000-0005-0000-0000-00003A050000}"/>
    <cellStyle name="60% - 강조색5 2 63" xfId="1363" xr:uid="{00000000-0005-0000-0000-00003B050000}"/>
    <cellStyle name="60% - 강조색5 2 64" xfId="1364" xr:uid="{00000000-0005-0000-0000-00003C050000}"/>
    <cellStyle name="60% - 강조색5 2 65" xfId="1365" xr:uid="{00000000-0005-0000-0000-00003D050000}"/>
    <cellStyle name="60% - 강조색5 2 66" xfId="1366" xr:uid="{00000000-0005-0000-0000-00003E050000}"/>
    <cellStyle name="60% - 강조색5 2 67" xfId="1367" xr:uid="{00000000-0005-0000-0000-00003F050000}"/>
    <cellStyle name="60% - 강조색5 2 68" xfId="1368" xr:uid="{00000000-0005-0000-0000-000040050000}"/>
    <cellStyle name="60% - 강조색5 2 69" xfId="1369" xr:uid="{00000000-0005-0000-0000-000041050000}"/>
    <cellStyle name="60% - 강조색5 2 7" xfId="1370" xr:uid="{00000000-0005-0000-0000-000042050000}"/>
    <cellStyle name="60% - 강조색5 2 70" xfId="1371" xr:uid="{00000000-0005-0000-0000-000043050000}"/>
    <cellStyle name="60% - 강조색5 2 71" xfId="1372" xr:uid="{00000000-0005-0000-0000-000044050000}"/>
    <cellStyle name="60% - 강조색5 2 72" xfId="1373" xr:uid="{00000000-0005-0000-0000-000045050000}"/>
    <cellStyle name="60% - 강조색5 2 73" xfId="1374" xr:uid="{00000000-0005-0000-0000-000046050000}"/>
    <cellStyle name="60% - 강조색5 2 74" xfId="1375" xr:uid="{00000000-0005-0000-0000-000047050000}"/>
    <cellStyle name="60% - 강조색5 2 75" xfId="1376" xr:uid="{00000000-0005-0000-0000-000048050000}"/>
    <cellStyle name="60% - 강조색5 2 76" xfId="1377" xr:uid="{00000000-0005-0000-0000-000049050000}"/>
    <cellStyle name="60% - 강조색5 2 77" xfId="1378" xr:uid="{00000000-0005-0000-0000-00004A050000}"/>
    <cellStyle name="60% - 강조색5 2 78" xfId="1379" xr:uid="{00000000-0005-0000-0000-00004B050000}"/>
    <cellStyle name="60% - 강조색5 2 79" xfId="1380" xr:uid="{00000000-0005-0000-0000-00004C050000}"/>
    <cellStyle name="60% - 강조색5 2 8" xfId="1381" xr:uid="{00000000-0005-0000-0000-00004D050000}"/>
    <cellStyle name="60% - 강조색5 2 80" xfId="1382" xr:uid="{00000000-0005-0000-0000-00004E050000}"/>
    <cellStyle name="60% - 강조색5 2 9" xfId="1383" xr:uid="{00000000-0005-0000-0000-00004F050000}"/>
    <cellStyle name="60% - 강조색6 2" xfId="1384" xr:uid="{00000000-0005-0000-0000-000050050000}"/>
    <cellStyle name="60% - 강조색6 2 10" xfId="1385" xr:uid="{00000000-0005-0000-0000-000051050000}"/>
    <cellStyle name="60% - 강조색6 2 11" xfId="1386" xr:uid="{00000000-0005-0000-0000-000052050000}"/>
    <cellStyle name="60% - 강조색6 2 12" xfId="1387" xr:uid="{00000000-0005-0000-0000-000053050000}"/>
    <cellStyle name="60% - 강조색6 2 13" xfId="1388" xr:uid="{00000000-0005-0000-0000-000054050000}"/>
    <cellStyle name="60% - 강조색6 2 14" xfId="1389" xr:uid="{00000000-0005-0000-0000-000055050000}"/>
    <cellStyle name="60% - 강조색6 2 15" xfId="1390" xr:uid="{00000000-0005-0000-0000-000056050000}"/>
    <cellStyle name="60% - 강조색6 2 16" xfId="1391" xr:uid="{00000000-0005-0000-0000-000057050000}"/>
    <cellStyle name="60% - 강조색6 2 17" xfId="1392" xr:uid="{00000000-0005-0000-0000-000058050000}"/>
    <cellStyle name="60% - 강조색6 2 18" xfId="1393" xr:uid="{00000000-0005-0000-0000-000059050000}"/>
    <cellStyle name="60% - 강조색6 2 19" xfId="1394" xr:uid="{00000000-0005-0000-0000-00005A050000}"/>
    <cellStyle name="60% - 강조색6 2 2" xfId="1395" xr:uid="{00000000-0005-0000-0000-00005B050000}"/>
    <cellStyle name="60% - 강조색6 2 20" xfId="1396" xr:uid="{00000000-0005-0000-0000-00005C050000}"/>
    <cellStyle name="60% - 강조색6 2 21" xfId="1397" xr:uid="{00000000-0005-0000-0000-00005D050000}"/>
    <cellStyle name="60% - 강조색6 2 22" xfId="1398" xr:uid="{00000000-0005-0000-0000-00005E050000}"/>
    <cellStyle name="60% - 강조색6 2 23" xfId="1399" xr:uid="{00000000-0005-0000-0000-00005F050000}"/>
    <cellStyle name="60% - 강조색6 2 24" xfId="1400" xr:uid="{00000000-0005-0000-0000-000060050000}"/>
    <cellStyle name="60% - 강조색6 2 25" xfId="1401" xr:uid="{00000000-0005-0000-0000-000061050000}"/>
    <cellStyle name="60% - 강조색6 2 26" xfId="1402" xr:uid="{00000000-0005-0000-0000-000062050000}"/>
    <cellStyle name="60% - 강조색6 2 27" xfId="1403" xr:uid="{00000000-0005-0000-0000-000063050000}"/>
    <cellStyle name="60% - 강조색6 2 28" xfId="1404" xr:uid="{00000000-0005-0000-0000-000064050000}"/>
    <cellStyle name="60% - 강조색6 2 29" xfId="1405" xr:uid="{00000000-0005-0000-0000-000065050000}"/>
    <cellStyle name="60% - 강조색6 2 3" xfId="1406" xr:uid="{00000000-0005-0000-0000-000066050000}"/>
    <cellStyle name="60% - 강조색6 2 30" xfId="1407" xr:uid="{00000000-0005-0000-0000-000067050000}"/>
    <cellStyle name="60% - 강조색6 2 31" xfId="1408" xr:uid="{00000000-0005-0000-0000-000068050000}"/>
    <cellStyle name="60% - 강조색6 2 32" xfId="1409" xr:uid="{00000000-0005-0000-0000-000069050000}"/>
    <cellStyle name="60% - 강조색6 2 33" xfId="1410" xr:uid="{00000000-0005-0000-0000-00006A050000}"/>
    <cellStyle name="60% - 강조색6 2 34" xfId="1411" xr:uid="{00000000-0005-0000-0000-00006B050000}"/>
    <cellStyle name="60% - 강조색6 2 35" xfId="1412" xr:uid="{00000000-0005-0000-0000-00006C050000}"/>
    <cellStyle name="60% - 강조색6 2 36" xfId="1413" xr:uid="{00000000-0005-0000-0000-00006D050000}"/>
    <cellStyle name="60% - 강조색6 2 37" xfId="1414" xr:uid="{00000000-0005-0000-0000-00006E050000}"/>
    <cellStyle name="60% - 강조색6 2 38" xfId="1415" xr:uid="{00000000-0005-0000-0000-00006F050000}"/>
    <cellStyle name="60% - 강조색6 2 39" xfId="1416" xr:uid="{00000000-0005-0000-0000-000070050000}"/>
    <cellStyle name="60% - 강조색6 2 4" xfId="1417" xr:uid="{00000000-0005-0000-0000-000071050000}"/>
    <cellStyle name="60% - 강조색6 2 40" xfId="1418" xr:uid="{00000000-0005-0000-0000-000072050000}"/>
    <cellStyle name="60% - 강조색6 2 41" xfId="1419" xr:uid="{00000000-0005-0000-0000-000073050000}"/>
    <cellStyle name="60% - 강조색6 2 42" xfId="1420" xr:uid="{00000000-0005-0000-0000-000074050000}"/>
    <cellStyle name="60% - 강조색6 2 43" xfId="1421" xr:uid="{00000000-0005-0000-0000-000075050000}"/>
    <cellStyle name="60% - 강조색6 2 44" xfId="1422" xr:uid="{00000000-0005-0000-0000-000076050000}"/>
    <cellStyle name="60% - 강조색6 2 45" xfId="1423" xr:uid="{00000000-0005-0000-0000-000077050000}"/>
    <cellStyle name="60% - 강조색6 2 46" xfId="1424" xr:uid="{00000000-0005-0000-0000-000078050000}"/>
    <cellStyle name="60% - 강조색6 2 47" xfId="1425" xr:uid="{00000000-0005-0000-0000-000079050000}"/>
    <cellStyle name="60% - 강조색6 2 48" xfId="1426" xr:uid="{00000000-0005-0000-0000-00007A050000}"/>
    <cellStyle name="60% - 강조색6 2 49" xfId="1427" xr:uid="{00000000-0005-0000-0000-00007B050000}"/>
    <cellStyle name="60% - 강조색6 2 5" xfId="1428" xr:uid="{00000000-0005-0000-0000-00007C050000}"/>
    <cellStyle name="60% - 강조색6 2 50" xfId="1429" xr:uid="{00000000-0005-0000-0000-00007D050000}"/>
    <cellStyle name="60% - 강조색6 2 51" xfId="1430" xr:uid="{00000000-0005-0000-0000-00007E050000}"/>
    <cellStyle name="60% - 강조색6 2 52" xfId="1431" xr:uid="{00000000-0005-0000-0000-00007F050000}"/>
    <cellStyle name="60% - 강조색6 2 53" xfId="1432" xr:uid="{00000000-0005-0000-0000-000080050000}"/>
    <cellStyle name="60% - 강조색6 2 54" xfId="1433" xr:uid="{00000000-0005-0000-0000-000081050000}"/>
    <cellStyle name="60% - 강조색6 2 55" xfId="1434" xr:uid="{00000000-0005-0000-0000-000082050000}"/>
    <cellStyle name="60% - 강조색6 2 56" xfId="1435" xr:uid="{00000000-0005-0000-0000-000083050000}"/>
    <cellStyle name="60% - 강조색6 2 57" xfId="1436" xr:uid="{00000000-0005-0000-0000-000084050000}"/>
    <cellStyle name="60% - 강조색6 2 58" xfId="1437" xr:uid="{00000000-0005-0000-0000-000085050000}"/>
    <cellStyle name="60% - 강조색6 2 59" xfId="1438" xr:uid="{00000000-0005-0000-0000-000086050000}"/>
    <cellStyle name="60% - 강조색6 2 6" xfId="1439" xr:uid="{00000000-0005-0000-0000-000087050000}"/>
    <cellStyle name="60% - 강조색6 2 60" xfId="1440" xr:uid="{00000000-0005-0000-0000-000088050000}"/>
    <cellStyle name="60% - 강조색6 2 61" xfId="1441" xr:uid="{00000000-0005-0000-0000-000089050000}"/>
    <cellStyle name="60% - 강조색6 2 62" xfId="1442" xr:uid="{00000000-0005-0000-0000-00008A050000}"/>
    <cellStyle name="60% - 강조색6 2 63" xfId="1443" xr:uid="{00000000-0005-0000-0000-00008B050000}"/>
    <cellStyle name="60% - 강조색6 2 64" xfId="1444" xr:uid="{00000000-0005-0000-0000-00008C050000}"/>
    <cellStyle name="60% - 강조색6 2 65" xfId="1445" xr:uid="{00000000-0005-0000-0000-00008D050000}"/>
    <cellStyle name="60% - 강조색6 2 66" xfId="1446" xr:uid="{00000000-0005-0000-0000-00008E050000}"/>
    <cellStyle name="60% - 강조색6 2 67" xfId="1447" xr:uid="{00000000-0005-0000-0000-00008F050000}"/>
    <cellStyle name="60% - 강조색6 2 68" xfId="1448" xr:uid="{00000000-0005-0000-0000-000090050000}"/>
    <cellStyle name="60% - 강조색6 2 69" xfId="1449" xr:uid="{00000000-0005-0000-0000-000091050000}"/>
    <cellStyle name="60% - 강조색6 2 7" xfId="1450" xr:uid="{00000000-0005-0000-0000-000092050000}"/>
    <cellStyle name="60% - 강조색6 2 70" xfId="1451" xr:uid="{00000000-0005-0000-0000-000093050000}"/>
    <cellStyle name="60% - 강조색6 2 71" xfId="1452" xr:uid="{00000000-0005-0000-0000-000094050000}"/>
    <cellStyle name="60% - 강조색6 2 72" xfId="1453" xr:uid="{00000000-0005-0000-0000-000095050000}"/>
    <cellStyle name="60% - 강조색6 2 73" xfId="1454" xr:uid="{00000000-0005-0000-0000-000096050000}"/>
    <cellStyle name="60% - 강조색6 2 74" xfId="1455" xr:uid="{00000000-0005-0000-0000-000097050000}"/>
    <cellStyle name="60% - 강조색6 2 75" xfId="1456" xr:uid="{00000000-0005-0000-0000-000098050000}"/>
    <cellStyle name="60% - 강조색6 2 76" xfId="1457" xr:uid="{00000000-0005-0000-0000-000099050000}"/>
    <cellStyle name="60% - 강조색6 2 77" xfId="1458" xr:uid="{00000000-0005-0000-0000-00009A050000}"/>
    <cellStyle name="60% - 강조색6 2 78" xfId="1459" xr:uid="{00000000-0005-0000-0000-00009B050000}"/>
    <cellStyle name="60% - 강조색6 2 79" xfId="1460" xr:uid="{00000000-0005-0000-0000-00009C050000}"/>
    <cellStyle name="60% - 강조색6 2 8" xfId="1461" xr:uid="{00000000-0005-0000-0000-00009D050000}"/>
    <cellStyle name="60% - 강조색6 2 80" xfId="1462" xr:uid="{00000000-0005-0000-0000-00009E050000}"/>
    <cellStyle name="60% - 강조색6 2 9" xfId="1463" xr:uid="{00000000-0005-0000-0000-00009F050000}"/>
    <cellStyle name="강조색1 2" xfId="1464" xr:uid="{00000000-0005-0000-0000-0000A0050000}"/>
    <cellStyle name="강조색1 2 10" xfId="1465" xr:uid="{00000000-0005-0000-0000-0000A1050000}"/>
    <cellStyle name="강조색1 2 11" xfId="1466" xr:uid="{00000000-0005-0000-0000-0000A2050000}"/>
    <cellStyle name="강조색1 2 12" xfId="1467" xr:uid="{00000000-0005-0000-0000-0000A3050000}"/>
    <cellStyle name="강조색1 2 13" xfId="1468" xr:uid="{00000000-0005-0000-0000-0000A4050000}"/>
    <cellStyle name="강조색1 2 14" xfId="1469" xr:uid="{00000000-0005-0000-0000-0000A5050000}"/>
    <cellStyle name="강조색1 2 15" xfId="1470" xr:uid="{00000000-0005-0000-0000-0000A6050000}"/>
    <cellStyle name="강조색1 2 16" xfId="1471" xr:uid="{00000000-0005-0000-0000-0000A7050000}"/>
    <cellStyle name="강조색1 2 17" xfId="1472" xr:uid="{00000000-0005-0000-0000-0000A8050000}"/>
    <cellStyle name="강조색1 2 18" xfId="1473" xr:uid="{00000000-0005-0000-0000-0000A9050000}"/>
    <cellStyle name="강조색1 2 19" xfId="1474" xr:uid="{00000000-0005-0000-0000-0000AA050000}"/>
    <cellStyle name="강조색1 2 2" xfId="1475" xr:uid="{00000000-0005-0000-0000-0000AB050000}"/>
    <cellStyle name="강조색1 2 20" xfId="1476" xr:uid="{00000000-0005-0000-0000-0000AC050000}"/>
    <cellStyle name="강조색1 2 21" xfId="1477" xr:uid="{00000000-0005-0000-0000-0000AD050000}"/>
    <cellStyle name="강조색1 2 22" xfId="1478" xr:uid="{00000000-0005-0000-0000-0000AE050000}"/>
    <cellStyle name="강조색1 2 23" xfId="1479" xr:uid="{00000000-0005-0000-0000-0000AF050000}"/>
    <cellStyle name="강조색1 2 24" xfId="1480" xr:uid="{00000000-0005-0000-0000-0000B0050000}"/>
    <cellStyle name="강조색1 2 25" xfId="1481" xr:uid="{00000000-0005-0000-0000-0000B1050000}"/>
    <cellStyle name="강조색1 2 26" xfId="1482" xr:uid="{00000000-0005-0000-0000-0000B2050000}"/>
    <cellStyle name="강조색1 2 27" xfId="1483" xr:uid="{00000000-0005-0000-0000-0000B3050000}"/>
    <cellStyle name="강조색1 2 28" xfId="1484" xr:uid="{00000000-0005-0000-0000-0000B4050000}"/>
    <cellStyle name="강조색1 2 29" xfId="1485" xr:uid="{00000000-0005-0000-0000-0000B5050000}"/>
    <cellStyle name="강조색1 2 3" xfId="1486" xr:uid="{00000000-0005-0000-0000-0000B6050000}"/>
    <cellStyle name="강조색1 2 30" xfId="1487" xr:uid="{00000000-0005-0000-0000-0000B7050000}"/>
    <cellStyle name="강조색1 2 31" xfId="1488" xr:uid="{00000000-0005-0000-0000-0000B8050000}"/>
    <cellStyle name="강조색1 2 32" xfId="1489" xr:uid="{00000000-0005-0000-0000-0000B9050000}"/>
    <cellStyle name="강조색1 2 33" xfId="1490" xr:uid="{00000000-0005-0000-0000-0000BA050000}"/>
    <cellStyle name="강조색1 2 34" xfId="1491" xr:uid="{00000000-0005-0000-0000-0000BB050000}"/>
    <cellStyle name="강조색1 2 35" xfId="1492" xr:uid="{00000000-0005-0000-0000-0000BC050000}"/>
    <cellStyle name="강조색1 2 36" xfId="1493" xr:uid="{00000000-0005-0000-0000-0000BD050000}"/>
    <cellStyle name="강조색1 2 37" xfId="1494" xr:uid="{00000000-0005-0000-0000-0000BE050000}"/>
    <cellStyle name="강조색1 2 38" xfId="1495" xr:uid="{00000000-0005-0000-0000-0000BF050000}"/>
    <cellStyle name="강조색1 2 39" xfId="1496" xr:uid="{00000000-0005-0000-0000-0000C0050000}"/>
    <cellStyle name="강조색1 2 4" xfId="1497" xr:uid="{00000000-0005-0000-0000-0000C1050000}"/>
    <cellStyle name="강조색1 2 40" xfId="1498" xr:uid="{00000000-0005-0000-0000-0000C2050000}"/>
    <cellStyle name="강조색1 2 41" xfId="1499" xr:uid="{00000000-0005-0000-0000-0000C3050000}"/>
    <cellStyle name="강조색1 2 42" xfId="1500" xr:uid="{00000000-0005-0000-0000-0000C4050000}"/>
    <cellStyle name="강조색1 2 43" xfId="1501" xr:uid="{00000000-0005-0000-0000-0000C5050000}"/>
    <cellStyle name="강조색1 2 44" xfId="1502" xr:uid="{00000000-0005-0000-0000-0000C6050000}"/>
    <cellStyle name="강조색1 2 45" xfId="1503" xr:uid="{00000000-0005-0000-0000-0000C7050000}"/>
    <cellStyle name="강조색1 2 46" xfId="1504" xr:uid="{00000000-0005-0000-0000-0000C8050000}"/>
    <cellStyle name="강조색1 2 47" xfId="1505" xr:uid="{00000000-0005-0000-0000-0000C9050000}"/>
    <cellStyle name="강조색1 2 48" xfId="1506" xr:uid="{00000000-0005-0000-0000-0000CA050000}"/>
    <cellStyle name="강조색1 2 49" xfId="1507" xr:uid="{00000000-0005-0000-0000-0000CB050000}"/>
    <cellStyle name="강조색1 2 5" xfId="1508" xr:uid="{00000000-0005-0000-0000-0000CC050000}"/>
    <cellStyle name="강조색1 2 50" xfId="1509" xr:uid="{00000000-0005-0000-0000-0000CD050000}"/>
    <cellStyle name="강조색1 2 51" xfId="1510" xr:uid="{00000000-0005-0000-0000-0000CE050000}"/>
    <cellStyle name="강조색1 2 52" xfId="1511" xr:uid="{00000000-0005-0000-0000-0000CF050000}"/>
    <cellStyle name="강조색1 2 53" xfId="1512" xr:uid="{00000000-0005-0000-0000-0000D0050000}"/>
    <cellStyle name="강조색1 2 54" xfId="1513" xr:uid="{00000000-0005-0000-0000-0000D1050000}"/>
    <cellStyle name="강조색1 2 55" xfId="1514" xr:uid="{00000000-0005-0000-0000-0000D2050000}"/>
    <cellStyle name="강조색1 2 56" xfId="1515" xr:uid="{00000000-0005-0000-0000-0000D3050000}"/>
    <cellStyle name="강조색1 2 57" xfId="1516" xr:uid="{00000000-0005-0000-0000-0000D4050000}"/>
    <cellStyle name="강조색1 2 58" xfId="1517" xr:uid="{00000000-0005-0000-0000-0000D5050000}"/>
    <cellStyle name="강조색1 2 59" xfId="1518" xr:uid="{00000000-0005-0000-0000-0000D6050000}"/>
    <cellStyle name="강조색1 2 6" xfId="1519" xr:uid="{00000000-0005-0000-0000-0000D7050000}"/>
    <cellStyle name="강조색1 2 60" xfId="1520" xr:uid="{00000000-0005-0000-0000-0000D8050000}"/>
    <cellStyle name="강조색1 2 61" xfId="1521" xr:uid="{00000000-0005-0000-0000-0000D9050000}"/>
    <cellStyle name="강조색1 2 62" xfId="1522" xr:uid="{00000000-0005-0000-0000-0000DA050000}"/>
    <cellStyle name="강조색1 2 63" xfId="1523" xr:uid="{00000000-0005-0000-0000-0000DB050000}"/>
    <cellStyle name="강조색1 2 64" xfId="1524" xr:uid="{00000000-0005-0000-0000-0000DC050000}"/>
    <cellStyle name="강조색1 2 65" xfId="1525" xr:uid="{00000000-0005-0000-0000-0000DD050000}"/>
    <cellStyle name="강조색1 2 66" xfId="1526" xr:uid="{00000000-0005-0000-0000-0000DE050000}"/>
    <cellStyle name="강조색1 2 67" xfId="1527" xr:uid="{00000000-0005-0000-0000-0000DF050000}"/>
    <cellStyle name="강조색1 2 68" xfId="1528" xr:uid="{00000000-0005-0000-0000-0000E0050000}"/>
    <cellStyle name="강조색1 2 69" xfId="1529" xr:uid="{00000000-0005-0000-0000-0000E1050000}"/>
    <cellStyle name="강조색1 2 7" xfId="1530" xr:uid="{00000000-0005-0000-0000-0000E2050000}"/>
    <cellStyle name="강조색1 2 70" xfId="1531" xr:uid="{00000000-0005-0000-0000-0000E3050000}"/>
    <cellStyle name="강조색1 2 71" xfId="1532" xr:uid="{00000000-0005-0000-0000-0000E4050000}"/>
    <cellStyle name="강조색1 2 72" xfId="1533" xr:uid="{00000000-0005-0000-0000-0000E5050000}"/>
    <cellStyle name="강조색1 2 73" xfId="1534" xr:uid="{00000000-0005-0000-0000-0000E6050000}"/>
    <cellStyle name="강조색1 2 74" xfId="1535" xr:uid="{00000000-0005-0000-0000-0000E7050000}"/>
    <cellStyle name="강조색1 2 75" xfId="1536" xr:uid="{00000000-0005-0000-0000-0000E8050000}"/>
    <cellStyle name="강조색1 2 76" xfId="1537" xr:uid="{00000000-0005-0000-0000-0000E9050000}"/>
    <cellStyle name="강조색1 2 77" xfId="1538" xr:uid="{00000000-0005-0000-0000-0000EA050000}"/>
    <cellStyle name="강조색1 2 78" xfId="1539" xr:uid="{00000000-0005-0000-0000-0000EB050000}"/>
    <cellStyle name="강조색1 2 79" xfId="1540" xr:uid="{00000000-0005-0000-0000-0000EC050000}"/>
    <cellStyle name="강조색1 2 8" xfId="1541" xr:uid="{00000000-0005-0000-0000-0000ED050000}"/>
    <cellStyle name="강조색1 2 80" xfId="1542" xr:uid="{00000000-0005-0000-0000-0000EE050000}"/>
    <cellStyle name="강조색1 2 9" xfId="1543" xr:uid="{00000000-0005-0000-0000-0000EF050000}"/>
    <cellStyle name="강조색2 2" xfId="1544" xr:uid="{00000000-0005-0000-0000-0000F0050000}"/>
    <cellStyle name="강조색2 2 10" xfId="1545" xr:uid="{00000000-0005-0000-0000-0000F1050000}"/>
    <cellStyle name="강조색2 2 11" xfId="1546" xr:uid="{00000000-0005-0000-0000-0000F2050000}"/>
    <cellStyle name="강조색2 2 12" xfId="1547" xr:uid="{00000000-0005-0000-0000-0000F3050000}"/>
    <cellStyle name="강조색2 2 13" xfId="1548" xr:uid="{00000000-0005-0000-0000-0000F4050000}"/>
    <cellStyle name="강조색2 2 14" xfId="1549" xr:uid="{00000000-0005-0000-0000-0000F5050000}"/>
    <cellStyle name="강조색2 2 15" xfId="1550" xr:uid="{00000000-0005-0000-0000-0000F6050000}"/>
    <cellStyle name="강조색2 2 16" xfId="1551" xr:uid="{00000000-0005-0000-0000-0000F7050000}"/>
    <cellStyle name="강조색2 2 17" xfId="1552" xr:uid="{00000000-0005-0000-0000-0000F8050000}"/>
    <cellStyle name="강조색2 2 18" xfId="1553" xr:uid="{00000000-0005-0000-0000-0000F9050000}"/>
    <cellStyle name="강조색2 2 19" xfId="1554" xr:uid="{00000000-0005-0000-0000-0000FA050000}"/>
    <cellStyle name="강조색2 2 2" xfId="1555" xr:uid="{00000000-0005-0000-0000-0000FB050000}"/>
    <cellStyle name="강조색2 2 20" xfId="1556" xr:uid="{00000000-0005-0000-0000-0000FC050000}"/>
    <cellStyle name="강조색2 2 21" xfId="1557" xr:uid="{00000000-0005-0000-0000-0000FD050000}"/>
    <cellStyle name="강조색2 2 22" xfId="1558" xr:uid="{00000000-0005-0000-0000-0000FE050000}"/>
    <cellStyle name="강조색2 2 23" xfId="1559" xr:uid="{00000000-0005-0000-0000-0000FF050000}"/>
    <cellStyle name="강조색2 2 24" xfId="1560" xr:uid="{00000000-0005-0000-0000-000000060000}"/>
    <cellStyle name="강조색2 2 25" xfId="1561" xr:uid="{00000000-0005-0000-0000-000001060000}"/>
    <cellStyle name="강조색2 2 26" xfId="1562" xr:uid="{00000000-0005-0000-0000-000002060000}"/>
    <cellStyle name="강조색2 2 27" xfId="1563" xr:uid="{00000000-0005-0000-0000-000003060000}"/>
    <cellStyle name="강조색2 2 28" xfId="1564" xr:uid="{00000000-0005-0000-0000-000004060000}"/>
    <cellStyle name="강조색2 2 29" xfId="1565" xr:uid="{00000000-0005-0000-0000-000005060000}"/>
    <cellStyle name="강조색2 2 3" xfId="1566" xr:uid="{00000000-0005-0000-0000-000006060000}"/>
    <cellStyle name="강조색2 2 30" xfId="1567" xr:uid="{00000000-0005-0000-0000-000007060000}"/>
    <cellStyle name="강조색2 2 31" xfId="1568" xr:uid="{00000000-0005-0000-0000-000008060000}"/>
    <cellStyle name="강조색2 2 32" xfId="1569" xr:uid="{00000000-0005-0000-0000-000009060000}"/>
    <cellStyle name="강조색2 2 33" xfId="1570" xr:uid="{00000000-0005-0000-0000-00000A060000}"/>
    <cellStyle name="강조색2 2 34" xfId="1571" xr:uid="{00000000-0005-0000-0000-00000B060000}"/>
    <cellStyle name="강조색2 2 35" xfId="1572" xr:uid="{00000000-0005-0000-0000-00000C060000}"/>
    <cellStyle name="강조색2 2 36" xfId="1573" xr:uid="{00000000-0005-0000-0000-00000D060000}"/>
    <cellStyle name="강조색2 2 37" xfId="1574" xr:uid="{00000000-0005-0000-0000-00000E060000}"/>
    <cellStyle name="강조색2 2 38" xfId="1575" xr:uid="{00000000-0005-0000-0000-00000F060000}"/>
    <cellStyle name="강조색2 2 39" xfId="1576" xr:uid="{00000000-0005-0000-0000-000010060000}"/>
    <cellStyle name="강조색2 2 4" xfId="1577" xr:uid="{00000000-0005-0000-0000-000011060000}"/>
    <cellStyle name="강조색2 2 40" xfId="1578" xr:uid="{00000000-0005-0000-0000-000012060000}"/>
    <cellStyle name="강조색2 2 41" xfId="1579" xr:uid="{00000000-0005-0000-0000-000013060000}"/>
    <cellStyle name="강조색2 2 42" xfId="1580" xr:uid="{00000000-0005-0000-0000-000014060000}"/>
    <cellStyle name="강조색2 2 43" xfId="1581" xr:uid="{00000000-0005-0000-0000-000015060000}"/>
    <cellStyle name="강조색2 2 44" xfId="1582" xr:uid="{00000000-0005-0000-0000-000016060000}"/>
    <cellStyle name="강조색2 2 45" xfId="1583" xr:uid="{00000000-0005-0000-0000-000017060000}"/>
    <cellStyle name="강조색2 2 46" xfId="1584" xr:uid="{00000000-0005-0000-0000-000018060000}"/>
    <cellStyle name="강조색2 2 47" xfId="1585" xr:uid="{00000000-0005-0000-0000-000019060000}"/>
    <cellStyle name="강조색2 2 48" xfId="1586" xr:uid="{00000000-0005-0000-0000-00001A060000}"/>
    <cellStyle name="강조색2 2 49" xfId="1587" xr:uid="{00000000-0005-0000-0000-00001B060000}"/>
    <cellStyle name="강조색2 2 5" xfId="1588" xr:uid="{00000000-0005-0000-0000-00001C060000}"/>
    <cellStyle name="강조색2 2 50" xfId="1589" xr:uid="{00000000-0005-0000-0000-00001D060000}"/>
    <cellStyle name="강조색2 2 51" xfId="1590" xr:uid="{00000000-0005-0000-0000-00001E060000}"/>
    <cellStyle name="강조색2 2 52" xfId="1591" xr:uid="{00000000-0005-0000-0000-00001F060000}"/>
    <cellStyle name="강조색2 2 53" xfId="1592" xr:uid="{00000000-0005-0000-0000-000020060000}"/>
    <cellStyle name="강조색2 2 54" xfId="1593" xr:uid="{00000000-0005-0000-0000-000021060000}"/>
    <cellStyle name="강조색2 2 55" xfId="1594" xr:uid="{00000000-0005-0000-0000-000022060000}"/>
    <cellStyle name="강조색2 2 56" xfId="1595" xr:uid="{00000000-0005-0000-0000-000023060000}"/>
    <cellStyle name="강조색2 2 57" xfId="1596" xr:uid="{00000000-0005-0000-0000-000024060000}"/>
    <cellStyle name="강조색2 2 58" xfId="1597" xr:uid="{00000000-0005-0000-0000-000025060000}"/>
    <cellStyle name="강조색2 2 59" xfId="1598" xr:uid="{00000000-0005-0000-0000-000026060000}"/>
    <cellStyle name="강조색2 2 6" xfId="1599" xr:uid="{00000000-0005-0000-0000-000027060000}"/>
    <cellStyle name="강조색2 2 60" xfId="1600" xr:uid="{00000000-0005-0000-0000-000028060000}"/>
    <cellStyle name="강조색2 2 61" xfId="1601" xr:uid="{00000000-0005-0000-0000-000029060000}"/>
    <cellStyle name="강조색2 2 62" xfId="1602" xr:uid="{00000000-0005-0000-0000-00002A060000}"/>
    <cellStyle name="강조색2 2 63" xfId="1603" xr:uid="{00000000-0005-0000-0000-00002B060000}"/>
    <cellStyle name="강조색2 2 64" xfId="1604" xr:uid="{00000000-0005-0000-0000-00002C060000}"/>
    <cellStyle name="강조색2 2 65" xfId="1605" xr:uid="{00000000-0005-0000-0000-00002D060000}"/>
    <cellStyle name="강조색2 2 66" xfId="1606" xr:uid="{00000000-0005-0000-0000-00002E060000}"/>
    <cellStyle name="강조색2 2 67" xfId="1607" xr:uid="{00000000-0005-0000-0000-00002F060000}"/>
    <cellStyle name="강조색2 2 68" xfId="1608" xr:uid="{00000000-0005-0000-0000-000030060000}"/>
    <cellStyle name="강조색2 2 69" xfId="1609" xr:uid="{00000000-0005-0000-0000-000031060000}"/>
    <cellStyle name="강조색2 2 7" xfId="1610" xr:uid="{00000000-0005-0000-0000-000032060000}"/>
    <cellStyle name="강조색2 2 70" xfId="1611" xr:uid="{00000000-0005-0000-0000-000033060000}"/>
    <cellStyle name="강조색2 2 71" xfId="1612" xr:uid="{00000000-0005-0000-0000-000034060000}"/>
    <cellStyle name="강조색2 2 72" xfId="1613" xr:uid="{00000000-0005-0000-0000-000035060000}"/>
    <cellStyle name="강조색2 2 73" xfId="1614" xr:uid="{00000000-0005-0000-0000-000036060000}"/>
    <cellStyle name="강조색2 2 74" xfId="1615" xr:uid="{00000000-0005-0000-0000-000037060000}"/>
    <cellStyle name="강조색2 2 75" xfId="1616" xr:uid="{00000000-0005-0000-0000-000038060000}"/>
    <cellStyle name="강조색2 2 76" xfId="1617" xr:uid="{00000000-0005-0000-0000-000039060000}"/>
    <cellStyle name="강조색2 2 77" xfId="1618" xr:uid="{00000000-0005-0000-0000-00003A060000}"/>
    <cellStyle name="강조색2 2 78" xfId="1619" xr:uid="{00000000-0005-0000-0000-00003B060000}"/>
    <cellStyle name="강조색2 2 79" xfId="1620" xr:uid="{00000000-0005-0000-0000-00003C060000}"/>
    <cellStyle name="강조색2 2 8" xfId="1621" xr:uid="{00000000-0005-0000-0000-00003D060000}"/>
    <cellStyle name="강조색2 2 80" xfId="1622" xr:uid="{00000000-0005-0000-0000-00003E060000}"/>
    <cellStyle name="강조색2 2 9" xfId="1623" xr:uid="{00000000-0005-0000-0000-00003F060000}"/>
    <cellStyle name="강조색3 2" xfId="1624" xr:uid="{00000000-0005-0000-0000-000040060000}"/>
    <cellStyle name="강조색3 2 10" xfId="1625" xr:uid="{00000000-0005-0000-0000-000041060000}"/>
    <cellStyle name="강조색3 2 11" xfId="1626" xr:uid="{00000000-0005-0000-0000-000042060000}"/>
    <cellStyle name="강조색3 2 12" xfId="1627" xr:uid="{00000000-0005-0000-0000-000043060000}"/>
    <cellStyle name="강조색3 2 13" xfId="1628" xr:uid="{00000000-0005-0000-0000-000044060000}"/>
    <cellStyle name="강조색3 2 14" xfId="1629" xr:uid="{00000000-0005-0000-0000-000045060000}"/>
    <cellStyle name="강조색3 2 15" xfId="1630" xr:uid="{00000000-0005-0000-0000-000046060000}"/>
    <cellStyle name="강조색3 2 16" xfId="1631" xr:uid="{00000000-0005-0000-0000-000047060000}"/>
    <cellStyle name="강조색3 2 17" xfId="1632" xr:uid="{00000000-0005-0000-0000-000048060000}"/>
    <cellStyle name="강조색3 2 18" xfId="1633" xr:uid="{00000000-0005-0000-0000-000049060000}"/>
    <cellStyle name="강조색3 2 19" xfId="1634" xr:uid="{00000000-0005-0000-0000-00004A060000}"/>
    <cellStyle name="강조색3 2 2" xfId="1635" xr:uid="{00000000-0005-0000-0000-00004B060000}"/>
    <cellStyle name="강조색3 2 20" xfId="1636" xr:uid="{00000000-0005-0000-0000-00004C060000}"/>
    <cellStyle name="강조색3 2 21" xfId="1637" xr:uid="{00000000-0005-0000-0000-00004D060000}"/>
    <cellStyle name="강조색3 2 22" xfId="1638" xr:uid="{00000000-0005-0000-0000-00004E060000}"/>
    <cellStyle name="강조색3 2 23" xfId="1639" xr:uid="{00000000-0005-0000-0000-00004F060000}"/>
    <cellStyle name="강조색3 2 24" xfId="1640" xr:uid="{00000000-0005-0000-0000-000050060000}"/>
    <cellStyle name="강조색3 2 25" xfId="1641" xr:uid="{00000000-0005-0000-0000-000051060000}"/>
    <cellStyle name="강조색3 2 26" xfId="1642" xr:uid="{00000000-0005-0000-0000-000052060000}"/>
    <cellStyle name="강조색3 2 27" xfId="1643" xr:uid="{00000000-0005-0000-0000-000053060000}"/>
    <cellStyle name="강조색3 2 28" xfId="1644" xr:uid="{00000000-0005-0000-0000-000054060000}"/>
    <cellStyle name="강조색3 2 29" xfId="1645" xr:uid="{00000000-0005-0000-0000-000055060000}"/>
    <cellStyle name="강조색3 2 3" xfId="1646" xr:uid="{00000000-0005-0000-0000-000056060000}"/>
    <cellStyle name="강조색3 2 30" xfId="1647" xr:uid="{00000000-0005-0000-0000-000057060000}"/>
    <cellStyle name="강조색3 2 31" xfId="1648" xr:uid="{00000000-0005-0000-0000-000058060000}"/>
    <cellStyle name="강조색3 2 32" xfId="1649" xr:uid="{00000000-0005-0000-0000-000059060000}"/>
    <cellStyle name="강조색3 2 33" xfId="1650" xr:uid="{00000000-0005-0000-0000-00005A060000}"/>
    <cellStyle name="강조색3 2 34" xfId="1651" xr:uid="{00000000-0005-0000-0000-00005B060000}"/>
    <cellStyle name="강조색3 2 35" xfId="1652" xr:uid="{00000000-0005-0000-0000-00005C060000}"/>
    <cellStyle name="강조색3 2 36" xfId="1653" xr:uid="{00000000-0005-0000-0000-00005D060000}"/>
    <cellStyle name="강조색3 2 37" xfId="1654" xr:uid="{00000000-0005-0000-0000-00005E060000}"/>
    <cellStyle name="강조색3 2 38" xfId="1655" xr:uid="{00000000-0005-0000-0000-00005F060000}"/>
    <cellStyle name="강조색3 2 39" xfId="1656" xr:uid="{00000000-0005-0000-0000-000060060000}"/>
    <cellStyle name="강조색3 2 4" xfId="1657" xr:uid="{00000000-0005-0000-0000-000061060000}"/>
    <cellStyle name="강조색3 2 40" xfId="1658" xr:uid="{00000000-0005-0000-0000-000062060000}"/>
    <cellStyle name="강조색3 2 41" xfId="1659" xr:uid="{00000000-0005-0000-0000-000063060000}"/>
    <cellStyle name="강조색3 2 42" xfId="1660" xr:uid="{00000000-0005-0000-0000-000064060000}"/>
    <cellStyle name="강조색3 2 43" xfId="1661" xr:uid="{00000000-0005-0000-0000-000065060000}"/>
    <cellStyle name="강조색3 2 44" xfId="1662" xr:uid="{00000000-0005-0000-0000-000066060000}"/>
    <cellStyle name="강조색3 2 45" xfId="1663" xr:uid="{00000000-0005-0000-0000-000067060000}"/>
    <cellStyle name="강조색3 2 46" xfId="1664" xr:uid="{00000000-0005-0000-0000-000068060000}"/>
    <cellStyle name="강조색3 2 47" xfId="1665" xr:uid="{00000000-0005-0000-0000-000069060000}"/>
    <cellStyle name="강조색3 2 48" xfId="1666" xr:uid="{00000000-0005-0000-0000-00006A060000}"/>
    <cellStyle name="강조색3 2 49" xfId="1667" xr:uid="{00000000-0005-0000-0000-00006B060000}"/>
    <cellStyle name="강조색3 2 5" xfId="1668" xr:uid="{00000000-0005-0000-0000-00006C060000}"/>
    <cellStyle name="강조색3 2 50" xfId="1669" xr:uid="{00000000-0005-0000-0000-00006D060000}"/>
    <cellStyle name="강조색3 2 51" xfId="1670" xr:uid="{00000000-0005-0000-0000-00006E060000}"/>
    <cellStyle name="강조색3 2 52" xfId="1671" xr:uid="{00000000-0005-0000-0000-00006F060000}"/>
    <cellStyle name="강조색3 2 53" xfId="1672" xr:uid="{00000000-0005-0000-0000-000070060000}"/>
    <cellStyle name="강조색3 2 54" xfId="1673" xr:uid="{00000000-0005-0000-0000-000071060000}"/>
    <cellStyle name="강조색3 2 55" xfId="1674" xr:uid="{00000000-0005-0000-0000-000072060000}"/>
    <cellStyle name="강조색3 2 56" xfId="1675" xr:uid="{00000000-0005-0000-0000-000073060000}"/>
    <cellStyle name="강조색3 2 57" xfId="1676" xr:uid="{00000000-0005-0000-0000-000074060000}"/>
    <cellStyle name="강조색3 2 58" xfId="1677" xr:uid="{00000000-0005-0000-0000-000075060000}"/>
    <cellStyle name="강조색3 2 59" xfId="1678" xr:uid="{00000000-0005-0000-0000-000076060000}"/>
    <cellStyle name="강조색3 2 6" xfId="1679" xr:uid="{00000000-0005-0000-0000-000077060000}"/>
    <cellStyle name="강조색3 2 60" xfId="1680" xr:uid="{00000000-0005-0000-0000-000078060000}"/>
    <cellStyle name="강조색3 2 61" xfId="1681" xr:uid="{00000000-0005-0000-0000-000079060000}"/>
    <cellStyle name="강조색3 2 62" xfId="1682" xr:uid="{00000000-0005-0000-0000-00007A060000}"/>
    <cellStyle name="강조색3 2 63" xfId="1683" xr:uid="{00000000-0005-0000-0000-00007B060000}"/>
    <cellStyle name="강조색3 2 64" xfId="1684" xr:uid="{00000000-0005-0000-0000-00007C060000}"/>
    <cellStyle name="강조색3 2 65" xfId="1685" xr:uid="{00000000-0005-0000-0000-00007D060000}"/>
    <cellStyle name="강조색3 2 66" xfId="1686" xr:uid="{00000000-0005-0000-0000-00007E060000}"/>
    <cellStyle name="강조색3 2 67" xfId="1687" xr:uid="{00000000-0005-0000-0000-00007F060000}"/>
    <cellStyle name="강조색3 2 68" xfId="1688" xr:uid="{00000000-0005-0000-0000-000080060000}"/>
    <cellStyle name="강조색3 2 69" xfId="1689" xr:uid="{00000000-0005-0000-0000-000081060000}"/>
    <cellStyle name="강조색3 2 7" xfId="1690" xr:uid="{00000000-0005-0000-0000-000082060000}"/>
    <cellStyle name="강조색3 2 70" xfId="1691" xr:uid="{00000000-0005-0000-0000-000083060000}"/>
    <cellStyle name="강조색3 2 71" xfId="1692" xr:uid="{00000000-0005-0000-0000-000084060000}"/>
    <cellStyle name="강조색3 2 72" xfId="1693" xr:uid="{00000000-0005-0000-0000-000085060000}"/>
    <cellStyle name="강조색3 2 73" xfId="1694" xr:uid="{00000000-0005-0000-0000-000086060000}"/>
    <cellStyle name="강조색3 2 74" xfId="1695" xr:uid="{00000000-0005-0000-0000-000087060000}"/>
    <cellStyle name="강조색3 2 75" xfId="1696" xr:uid="{00000000-0005-0000-0000-000088060000}"/>
    <cellStyle name="강조색3 2 76" xfId="1697" xr:uid="{00000000-0005-0000-0000-000089060000}"/>
    <cellStyle name="강조색3 2 77" xfId="1698" xr:uid="{00000000-0005-0000-0000-00008A060000}"/>
    <cellStyle name="강조색3 2 78" xfId="1699" xr:uid="{00000000-0005-0000-0000-00008B060000}"/>
    <cellStyle name="강조색3 2 79" xfId="1700" xr:uid="{00000000-0005-0000-0000-00008C060000}"/>
    <cellStyle name="강조색3 2 8" xfId="1701" xr:uid="{00000000-0005-0000-0000-00008D060000}"/>
    <cellStyle name="강조색3 2 80" xfId="1702" xr:uid="{00000000-0005-0000-0000-00008E060000}"/>
    <cellStyle name="강조색3 2 9" xfId="1703" xr:uid="{00000000-0005-0000-0000-00008F060000}"/>
    <cellStyle name="강조색4 2" xfId="1704" xr:uid="{00000000-0005-0000-0000-000090060000}"/>
    <cellStyle name="강조색4 2 10" xfId="1705" xr:uid="{00000000-0005-0000-0000-000091060000}"/>
    <cellStyle name="강조색4 2 11" xfId="1706" xr:uid="{00000000-0005-0000-0000-000092060000}"/>
    <cellStyle name="강조색4 2 12" xfId="1707" xr:uid="{00000000-0005-0000-0000-000093060000}"/>
    <cellStyle name="강조색4 2 13" xfId="1708" xr:uid="{00000000-0005-0000-0000-000094060000}"/>
    <cellStyle name="강조색4 2 14" xfId="1709" xr:uid="{00000000-0005-0000-0000-000095060000}"/>
    <cellStyle name="강조색4 2 15" xfId="1710" xr:uid="{00000000-0005-0000-0000-000096060000}"/>
    <cellStyle name="강조색4 2 16" xfId="1711" xr:uid="{00000000-0005-0000-0000-000097060000}"/>
    <cellStyle name="강조색4 2 17" xfId="1712" xr:uid="{00000000-0005-0000-0000-000098060000}"/>
    <cellStyle name="강조색4 2 18" xfId="1713" xr:uid="{00000000-0005-0000-0000-000099060000}"/>
    <cellStyle name="강조색4 2 19" xfId="1714" xr:uid="{00000000-0005-0000-0000-00009A060000}"/>
    <cellStyle name="강조색4 2 2" xfId="1715" xr:uid="{00000000-0005-0000-0000-00009B060000}"/>
    <cellStyle name="강조색4 2 20" xfId="1716" xr:uid="{00000000-0005-0000-0000-00009C060000}"/>
    <cellStyle name="강조색4 2 21" xfId="1717" xr:uid="{00000000-0005-0000-0000-00009D060000}"/>
    <cellStyle name="강조색4 2 22" xfId="1718" xr:uid="{00000000-0005-0000-0000-00009E060000}"/>
    <cellStyle name="강조색4 2 23" xfId="1719" xr:uid="{00000000-0005-0000-0000-00009F060000}"/>
    <cellStyle name="강조색4 2 24" xfId="1720" xr:uid="{00000000-0005-0000-0000-0000A0060000}"/>
    <cellStyle name="강조색4 2 25" xfId="1721" xr:uid="{00000000-0005-0000-0000-0000A1060000}"/>
    <cellStyle name="강조색4 2 26" xfId="1722" xr:uid="{00000000-0005-0000-0000-0000A2060000}"/>
    <cellStyle name="강조색4 2 27" xfId="1723" xr:uid="{00000000-0005-0000-0000-0000A3060000}"/>
    <cellStyle name="강조색4 2 28" xfId="1724" xr:uid="{00000000-0005-0000-0000-0000A4060000}"/>
    <cellStyle name="강조색4 2 29" xfId="1725" xr:uid="{00000000-0005-0000-0000-0000A5060000}"/>
    <cellStyle name="강조색4 2 3" xfId="1726" xr:uid="{00000000-0005-0000-0000-0000A6060000}"/>
    <cellStyle name="강조색4 2 30" xfId="1727" xr:uid="{00000000-0005-0000-0000-0000A7060000}"/>
    <cellStyle name="강조색4 2 31" xfId="1728" xr:uid="{00000000-0005-0000-0000-0000A8060000}"/>
    <cellStyle name="강조색4 2 32" xfId="1729" xr:uid="{00000000-0005-0000-0000-0000A9060000}"/>
    <cellStyle name="강조색4 2 33" xfId="1730" xr:uid="{00000000-0005-0000-0000-0000AA060000}"/>
    <cellStyle name="강조색4 2 34" xfId="1731" xr:uid="{00000000-0005-0000-0000-0000AB060000}"/>
    <cellStyle name="강조색4 2 35" xfId="1732" xr:uid="{00000000-0005-0000-0000-0000AC060000}"/>
    <cellStyle name="강조색4 2 36" xfId="1733" xr:uid="{00000000-0005-0000-0000-0000AD060000}"/>
    <cellStyle name="강조색4 2 37" xfId="1734" xr:uid="{00000000-0005-0000-0000-0000AE060000}"/>
    <cellStyle name="강조색4 2 38" xfId="1735" xr:uid="{00000000-0005-0000-0000-0000AF060000}"/>
    <cellStyle name="강조색4 2 39" xfId="1736" xr:uid="{00000000-0005-0000-0000-0000B0060000}"/>
    <cellStyle name="강조색4 2 4" xfId="1737" xr:uid="{00000000-0005-0000-0000-0000B1060000}"/>
    <cellStyle name="강조색4 2 40" xfId="1738" xr:uid="{00000000-0005-0000-0000-0000B2060000}"/>
    <cellStyle name="강조색4 2 41" xfId="1739" xr:uid="{00000000-0005-0000-0000-0000B3060000}"/>
    <cellStyle name="강조색4 2 42" xfId="1740" xr:uid="{00000000-0005-0000-0000-0000B4060000}"/>
    <cellStyle name="강조색4 2 43" xfId="1741" xr:uid="{00000000-0005-0000-0000-0000B5060000}"/>
    <cellStyle name="강조색4 2 44" xfId="1742" xr:uid="{00000000-0005-0000-0000-0000B6060000}"/>
    <cellStyle name="강조색4 2 45" xfId="1743" xr:uid="{00000000-0005-0000-0000-0000B7060000}"/>
    <cellStyle name="강조색4 2 46" xfId="1744" xr:uid="{00000000-0005-0000-0000-0000B8060000}"/>
    <cellStyle name="강조색4 2 47" xfId="1745" xr:uid="{00000000-0005-0000-0000-0000B9060000}"/>
    <cellStyle name="강조색4 2 48" xfId="1746" xr:uid="{00000000-0005-0000-0000-0000BA060000}"/>
    <cellStyle name="강조색4 2 49" xfId="1747" xr:uid="{00000000-0005-0000-0000-0000BB060000}"/>
    <cellStyle name="강조색4 2 5" xfId="1748" xr:uid="{00000000-0005-0000-0000-0000BC060000}"/>
    <cellStyle name="강조색4 2 50" xfId="1749" xr:uid="{00000000-0005-0000-0000-0000BD060000}"/>
    <cellStyle name="강조색4 2 51" xfId="1750" xr:uid="{00000000-0005-0000-0000-0000BE060000}"/>
    <cellStyle name="강조색4 2 52" xfId="1751" xr:uid="{00000000-0005-0000-0000-0000BF060000}"/>
    <cellStyle name="강조색4 2 53" xfId="1752" xr:uid="{00000000-0005-0000-0000-0000C0060000}"/>
    <cellStyle name="강조색4 2 54" xfId="1753" xr:uid="{00000000-0005-0000-0000-0000C1060000}"/>
    <cellStyle name="강조색4 2 55" xfId="1754" xr:uid="{00000000-0005-0000-0000-0000C2060000}"/>
    <cellStyle name="강조색4 2 56" xfId="1755" xr:uid="{00000000-0005-0000-0000-0000C3060000}"/>
    <cellStyle name="강조색4 2 57" xfId="1756" xr:uid="{00000000-0005-0000-0000-0000C4060000}"/>
    <cellStyle name="강조색4 2 58" xfId="1757" xr:uid="{00000000-0005-0000-0000-0000C5060000}"/>
    <cellStyle name="강조색4 2 59" xfId="1758" xr:uid="{00000000-0005-0000-0000-0000C6060000}"/>
    <cellStyle name="강조색4 2 6" xfId="1759" xr:uid="{00000000-0005-0000-0000-0000C7060000}"/>
    <cellStyle name="강조색4 2 60" xfId="1760" xr:uid="{00000000-0005-0000-0000-0000C8060000}"/>
    <cellStyle name="강조색4 2 61" xfId="1761" xr:uid="{00000000-0005-0000-0000-0000C9060000}"/>
    <cellStyle name="강조색4 2 62" xfId="1762" xr:uid="{00000000-0005-0000-0000-0000CA060000}"/>
    <cellStyle name="강조색4 2 63" xfId="1763" xr:uid="{00000000-0005-0000-0000-0000CB060000}"/>
    <cellStyle name="강조색4 2 64" xfId="1764" xr:uid="{00000000-0005-0000-0000-0000CC060000}"/>
    <cellStyle name="강조색4 2 65" xfId="1765" xr:uid="{00000000-0005-0000-0000-0000CD060000}"/>
    <cellStyle name="강조색4 2 66" xfId="1766" xr:uid="{00000000-0005-0000-0000-0000CE060000}"/>
    <cellStyle name="강조색4 2 67" xfId="1767" xr:uid="{00000000-0005-0000-0000-0000CF060000}"/>
    <cellStyle name="강조색4 2 68" xfId="1768" xr:uid="{00000000-0005-0000-0000-0000D0060000}"/>
    <cellStyle name="강조색4 2 69" xfId="1769" xr:uid="{00000000-0005-0000-0000-0000D1060000}"/>
    <cellStyle name="강조색4 2 7" xfId="1770" xr:uid="{00000000-0005-0000-0000-0000D2060000}"/>
    <cellStyle name="강조색4 2 70" xfId="1771" xr:uid="{00000000-0005-0000-0000-0000D3060000}"/>
    <cellStyle name="강조색4 2 71" xfId="1772" xr:uid="{00000000-0005-0000-0000-0000D4060000}"/>
    <cellStyle name="강조색4 2 72" xfId="1773" xr:uid="{00000000-0005-0000-0000-0000D5060000}"/>
    <cellStyle name="강조색4 2 73" xfId="1774" xr:uid="{00000000-0005-0000-0000-0000D6060000}"/>
    <cellStyle name="강조색4 2 74" xfId="1775" xr:uid="{00000000-0005-0000-0000-0000D7060000}"/>
    <cellStyle name="강조색4 2 75" xfId="1776" xr:uid="{00000000-0005-0000-0000-0000D8060000}"/>
    <cellStyle name="강조색4 2 76" xfId="1777" xr:uid="{00000000-0005-0000-0000-0000D9060000}"/>
    <cellStyle name="강조색4 2 77" xfId="1778" xr:uid="{00000000-0005-0000-0000-0000DA060000}"/>
    <cellStyle name="강조색4 2 78" xfId="1779" xr:uid="{00000000-0005-0000-0000-0000DB060000}"/>
    <cellStyle name="강조색4 2 79" xfId="1780" xr:uid="{00000000-0005-0000-0000-0000DC060000}"/>
    <cellStyle name="강조색4 2 8" xfId="1781" xr:uid="{00000000-0005-0000-0000-0000DD060000}"/>
    <cellStyle name="강조색4 2 80" xfId="1782" xr:uid="{00000000-0005-0000-0000-0000DE060000}"/>
    <cellStyle name="강조색4 2 9" xfId="1783" xr:uid="{00000000-0005-0000-0000-0000DF060000}"/>
    <cellStyle name="강조색5 2" xfId="1784" xr:uid="{00000000-0005-0000-0000-0000E0060000}"/>
    <cellStyle name="강조색5 2 10" xfId="1785" xr:uid="{00000000-0005-0000-0000-0000E1060000}"/>
    <cellStyle name="강조색5 2 11" xfId="1786" xr:uid="{00000000-0005-0000-0000-0000E2060000}"/>
    <cellStyle name="강조색5 2 12" xfId="1787" xr:uid="{00000000-0005-0000-0000-0000E3060000}"/>
    <cellStyle name="강조색5 2 13" xfId="1788" xr:uid="{00000000-0005-0000-0000-0000E4060000}"/>
    <cellStyle name="강조색5 2 14" xfId="1789" xr:uid="{00000000-0005-0000-0000-0000E5060000}"/>
    <cellStyle name="강조색5 2 15" xfId="1790" xr:uid="{00000000-0005-0000-0000-0000E6060000}"/>
    <cellStyle name="강조색5 2 16" xfId="1791" xr:uid="{00000000-0005-0000-0000-0000E7060000}"/>
    <cellStyle name="강조색5 2 17" xfId="1792" xr:uid="{00000000-0005-0000-0000-0000E8060000}"/>
    <cellStyle name="강조색5 2 18" xfId="1793" xr:uid="{00000000-0005-0000-0000-0000E9060000}"/>
    <cellStyle name="강조색5 2 19" xfId="1794" xr:uid="{00000000-0005-0000-0000-0000EA060000}"/>
    <cellStyle name="강조색5 2 2" xfId="1795" xr:uid="{00000000-0005-0000-0000-0000EB060000}"/>
    <cellStyle name="강조색5 2 20" xfId="1796" xr:uid="{00000000-0005-0000-0000-0000EC060000}"/>
    <cellStyle name="강조색5 2 21" xfId="1797" xr:uid="{00000000-0005-0000-0000-0000ED060000}"/>
    <cellStyle name="강조색5 2 22" xfId="1798" xr:uid="{00000000-0005-0000-0000-0000EE060000}"/>
    <cellStyle name="강조색5 2 23" xfId="1799" xr:uid="{00000000-0005-0000-0000-0000EF060000}"/>
    <cellStyle name="강조색5 2 24" xfId="1800" xr:uid="{00000000-0005-0000-0000-0000F0060000}"/>
    <cellStyle name="강조색5 2 25" xfId="1801" xr:uid="{00000000-0005-0000-0000-0000F1060000}"/>
    <cellStyle name="강조색5 2 26" xfId="1802" xr:uid="{00000000-0005-0000-0000-0000F2060000}"/>
    <cellStyle name="강조색5 2 27" xfId="1803" xr:uid="{00000000-0005-0000-0000-0000F3060000}"/>
    <cellStyle name="강조색5 2 28" xfId="1804" xr:uid="{00000000-0005-0000-0000-0000F4060000}"/>
    <cellStyle name="강조색5 2 29" xfId="1805" xr:uid="{00000000-0005-0000-0000-0000F5060000}"/>
    <cellStyle name="강조색5 2 3" xfId="1806" xr:uid="{00000000-0005-0000-0000-0000F6060000}"/>
    <cellStyle name="강조색5 2 30" xfId="1807" xr:uid="{00000000-0005-0000-0000-0000F7060000}"/>
    <cellStyle name="강조색5 2 31" xfId="1808" xr:uid="{00000000-0005-0000-0000-0000F8060000}"/>
    <cellStyle name="강조색5 2 32" xfId="1809" xr:uid="{00000000-0005-0000-0000-0000F9060000}"/>
    <cellStyle name="강조색5 2 33" xfId="1810" xr:uid="{00000000-0005-0000-0000-0000FA060000}"/>
    <cellStyle name="강조색5 2 34" xfId="1811" xr:uid="{00000000-0005-0000-0000-0000FB060000}"/>
    <cellStyle name="강조색5 2 35" xfId="1812" xr:uid="{00000000-0005-0000-0000-0000FC060000}"/>
    <cellStyle name="강조색5 2 36" xfId="1813" xr:uid="{00000000-0005-0000-0000-0000FD060000}"/>
    <cellStyle name="강조색5 2 37" xfId="1814" xr:uid="{00000000-0005-0000-0000-0000FE060000}"/>
    <cellStyle name="강조색5 2 38" xfId="1815" xr:uid="{00000000-0005-0000-0000-0000FF060000}"/>
    <cellStyle name="강조색5 2 39" xfId="1816" xr:uid="{00000000-0005-0000-0000-000000070000}"/>
    <cellStyle name="강조색5 2 4" xfId="1817" xr:uid="{00000000-0005-0000-0000-000001070000}"/>
    <cellStyle name="강조색5 2 40" xfId="1818" xr:uid="{00000000-0005-0000-0000-000002070000}"/>
    <cellStyle name="강조색5 2 41" xfId="1819" xr:uid="{00000000-0005-0000-0000-000003070000}"/>
    <cellStyle name="강조색5 2 42" xfId="1820" xr:uid="{00000000-0005-0000-0000-000004070000}"/>
    <cellStyle name="강조색5 2 43" xfId="1821" xr:uid="{00000000-0005-0000-0000-000005070000}"/>
    <cellStyle name="강조색5 2 44" xfId="1822" xr:uid="{00000000-0005-0000-0000-000006070000}"/>
    <cellStyle name="강조색5 2 45" xfId="1823" xr:uid="{00000000-0005-0000-0000-000007070000}"/>
    <cellStyle name="강조색5 2 46" xfId="1824" xr:uid="{00000000-0005-0000-0000-000008070000}"/>
    <cellStyle name="강조색5 2 47" xfId="1825" xr:uid="{00000000-0005-0000-0000-000009070000}"/>
    <cellStyle name="강조색5 2 48" xfId="1826" xr:uid="{00000000-0005-0000-0000-00000A070000}"/>
    <cellStyle name="강조색5 2 49" xfId="1827" xr:uid="{00000000-0005-0000-0000-00000B070000}"/>
    <cellStyle name="강조색5 2 5" xfId="1828" xr:uid="{00000000-0005-0000-0000-00000C070000}"/>
    <cellStyle name="강조색5 2 50" xfId="1829" xr:uid="{00000000-0005-0000-0000-00000D070000}"/>
    <cellStyle name="강조색5 2 51" xfId="1830" xr:uid="{00000000-0005-0000-0000-00000E070000}"/>
    <cellStyle name="강조색5 2 52" xfId="1831" xr:uid="{00000000-0005-0000-0000-00000F070000}"/>
    <cellStyle name="강조색5 2 53" xfId="1832" xr:uid="{00000000-0005-0000-0000-000010070000}"/>
    <cellStyle name="강조색5 2 54" xfId="1833" xr:uid="{00000000-0005-0000-0000-000011070000}"/>
    <cellStyle name="강조색5 2 55" xfId="1834" xr:uid="{00000000-0005-0000-0000-000012070000}"/>
    <cellStyle name="강조색5 2 56" xfId="1835" xr:uid="{00000000-0005-0000-0000-000013070000}"/>
    <cellStyle name="강조색5 2 57" xfId="1836" xr:uid="{00000000-0005-0000-0000-000014070000}"/>
    <cellStyle name="강조색5 2 58" xfId="1837" xr:uid="{00000000-0005-0000-0000-000015070000}"/>
    <cellStyle name="강조색5 2 59" xfId="1838" xr:uid="{00000000-0005-0000-0000-000016070000}"/>
    <cellStyle name="강조색5 2 6" xfId="1839" xr:uid="{00000000-0005-0000-0000-000017070000}"/>
    <cellStyle name="강조색5 2 60" xfId="1840" xr:uid="{00000000-0005-0000-0000-000018070000}"/>
    <cellStyle name="강조색5 2 61" xfId="1841" xr:uid="{00000000-0005-0000-0000-000019070000}"/>
    <cellStyle name="강조색5 2 62" xfId="1842" xr:uid="{00000000-0005-0000-0000-00001A070000}"/>
    <cellStyle name="강조색5 2 63" xfId="1843" xr:uid="{00000000-0005-0000-0000-00001B070000}"/>
    <cellStyle name="강조색5 2 64" xfId="1844" xr:uid="{00000000-0005-0000-0000-00001C070000}"/>
    <cellStyle name="강조색5 2 65" xfId="1845" xr:uid="{00000000-0005-0000-0000-00001D070000}"/>
    <cellStyle name="강조색5 2 66" xfId="1846" xr:uid="{00000000-0005-0000-0000-00001E070000}"/>
    <cellStyle name="강조색5 2 67" xfId="1847" xr:uid="{00000000-0005-0000-0000-00001F070000}"/>
    <cellStyle name="강조색5 2 68" xfId="1848" xr:uid="{00000000-0005-0000-0000-000020070000}"/>
    <cellStyle name="강조색5 2 69" xfId="1849" xr:uid="{00000000-0005-0000-0000-000021070000}"/>
    <cellStyle name="강조색5 2 7" xfId="1850" xr:uid="{00000000-0005-0000-0000-000022070000}"/>
    <cellStyle name="강조색5 2 70" xfId="1851" xr:uid="{00000000-0005-0000-0000-000023070000}"/>
    <cellStyle name="강조색5 2 71" xfId="1852" xr:uid="{00000000-0005-0000-0000-000024070000}"/>
    <cellStyle name="강조색5 2 72" xfId="1853" xr:uid="{00000000-0005-0000-0000-000025070000}"/>
    <cellStyle name="강조색5 2 73" xfId="1854" xr:uid="{00000000-0005-0000-0000-000026070000}"/>
    <cellStyle name="강조색5 2 74" xfId="1855" xr:uid="{00000000-0005-0000-0000-000027070000}"/>
    <cellStyle name="강조색5 2 75" xfId="1856" xr:uid="{00000000-0005-0000-0000-000028070000}"/>
    <cellStyle name="강조색5 2 76" xfId="1857" xr:uid="{00000000-0005-0000-0000-000029070000}"/>
    <cellStyle name="강조색5 2 77" xfId="1858" xr:uid="{00000000-0005-0000-0000-00002A070000}"/>
    <cellStyle name="강조색5 2 78" xfId="1859" xr:uid="{00000000-0005-0000-0000-00002B070000}"/>
    <cellStyle name="강조색5 2 79" xfId="1860" xr:uid="{00000000-0005-0000-0000-00002C070000}"/>
    <cellStyle name="강조색5 2 8" xfId="1861" xr:uid="{00000000-0005-0000-0000-00002D070000}"/>
    <cellStyle name="강조색5 2 80" xfId="1862" xr:uid="{00000000-0005-0000-0000-00002E070000}"/>
    <cellStyle name="강조색5 2 9" xfId="1863" xr:uid="{00000000-0005-0000-0000-00002F070000}"/>
    <cellStyle name="강조색6 2" xfId="1864" xr:uid="{00000000-0005-0000-0000-000030070000}"/>
    <cellStyle name="강조색6 2 10" xfId="1865" xr:uid="{00000000-0005-0000-0000-000031070000}"/>
    <cellStyle name="강조색6 2 11" xfId="1866" xr:uid="{00000000-0005-0000-0000-000032070000}"/>
    <cellStyle name="강조색6 2 12" xfId="1867" xr:uid="{00000000-0005-0000-0000-000033070000}"/>
    <cellStyle name="강조색6 2 13" xfId="1868" xr:uid="{00000000-0005-0000-0000-000034070000}"/>
    <cellStyle name="강조색6 2 14" xfId="1869" xr:uid="{00000000-0005-0000-0000-000035070000}"/>
    <cellStyle name="강조색6 2 15" xfId="1870" xr:uid="{00000000-0005-0000-0000-000036070000}"/>
    <cellStyle name="강조색6 2 16" xfId="1871" xr:uid="{00000000-0005-0000-0000-000037070000}"/>
    <cellStyle name="강조색6 2 17" xfId="1872" xr:uid="{00000000-0005-0000-0000-000038070000}"/>
    <cellStyle name="강조색6 2 18" xfId="1873" xr:uid="{00000000-0005-0000-0000-000039070000}"/>
    <cellStyle name="강조색6 2 19" xfId="1874" xr:uid="{00000000-0005-0000-0000-00003A070000}"/>
    <cellStyle name="강조색6 2 2" xfId="1875" xr:uid="{00000000-0005-0000-0000-00003B070000}"/>
    <cellStyle name="강조색6 2 20" xfId="1876" xr:uid="{00000000-0005-0000-0000-00003C070000}"/>
    <cellStyle name="강조색6 2 21" xfId="1877" xr:uid="{00000000-0005-0000-0000-00003D070000}"/>
    <cellStyle name="강조색6 2 22" xfId="1878" xr:uid="{00000000-0005-0000-0000-00003E070000}"/>
    <cellStyle name="강조색6 2 23" xfId="1879" xr:uid="{00000000-0005-0000-0000-00003F070000}"/>
    <cellStyle name="강조색6 2 24" xfId="1880" xr:uid="{00000000-0005-0000-0000-000040070000}"/>
    <cellStyle name="강조색6 2 25" xfId="1881" xr:uid="{00000000-0005-0000-0000-000041070000}"/>
    <cellStyle name="강조색6 2 26" xfId="1882" xr:uid="{00000000-0005-0000-0000-000042070000}"/>
    <cellStyle name="강조색6 2 27" xfId="1883" xr:uid="{00000000-0005-0000-0000-000043070000}"/>
    <cellStyle name="강조색6 2 28" xfId="1884" xr:uid="{00000000-0005-0000-0000-000044070000}"/>
    <cellStyle name="강조색6 2 29" xfId="1885" xr:uid="{00000000-0005-0000-0000-000045070000}"/>
    <cellStyle name="강조색6 2 3" xfId="1886" xr:uid="{00000000-0005-0000-0000-000046070000}"/>
    <cellStyle name="강조색6 2 30" xfId="1887" xr:uid="{00000000-0005-0000-0000-000047070000}"/>
    <cellStyle name="강조색6 2 31" xfId="1888" xr:uid="{00000000-0005-0000-0000-000048070000}"/>
    <cellStyle name="강조색6 2 32" xfId="1889" xr:uid="{00000000-0005-0000-0000-000049070000}"/>
    <cellStyle name="강조색6 2 33" xfId="1890" xr:uid="{00000000-0005-0000-0000-00004A070000}"/>
    <cellStyle name="강조색6 2 34" xfId="1891" xr:uid="{00000000-0005-0000-0000-00004B070000}"/>
    <cellStyle name="강조색6 2 35" xfId="1892" xr:uid="{00000000-0005-0000-0000-00004C070000}"/>
    <cellStyle name="강조색6 2 36" xfId="1893" xr:uid="{00000000-0005-0000-0000-00004D070000}"/>
    <cellStyle name="강조색6 2 37" xfId="1894" xr:uid="{00000000-0005-0000-0000-00004E070000}"/>
    <cellStyle name="강조색6 2 38" xfId="1895" xr:uid="{00000000-0005-0000-0000-00004F070000}"/>
    <cellStyle name="강조색6 2 39" xfId="1896" xr:uid="{00000000-0005-0000-0000-000050070000}"/>
    <cellStyle name="강조색6 2 4" xfId="1897" xr:uid="{00000000-0005-0000-0000-000051070000}"/>
    <cellStyle name="강조색6 2 40" xfId="1898" xr:uid="{00000000-0005-0000-0000-000052070000}"/>
    <cellStyle name="강조색6 2 41" xfId="1899" xr:uid="{00000000-0005-0000-0000-000053070000}"/>
    <cellStyle name="강조색6 2 42" xfId="1900" xr:uid="{00000000-0005-0000-0000-000054070000}"/>
    <cellStyle name="강조색6 2 43" xfId="1901" xr:uid="{00000000-0005-0000-0000-000055070000}"/>
    <cellStyle name="강조색6 2 44" xfId="1902" xr:uid="{00000000-0005-0000-0000-000056070000}"/>
    <cellStyle name="강조색6 2 45" xfId="1903" xr:uid="{00000000-0005-0000-0000-000057070000}"/>
    <cellStyle name="강조색6 2 46" xfId="1904" xr:uid="{00000000-0005-0000-0000-000058070000}"/>
    <cellStyle name="강조색6 2 47" xfId="1905" xr:uid="{00000000-0005-0000-0000-000059070000}"/>
    <cellStyle name="강조색6 2 48" xfId="1906" xr:uid="{00000000-0005-0000-0000-00005A070000}"/>
    <cellStyle name="강조색6 2 49" xfId="1907" xr:uid="{00000000-0005-0000-0000-00005B070000}"/>
    <cellStyle name="강조색6 2 5" xfId="1908" xr:uid="{00000000-0005-0000-0000-00005C070000}"/>
    <cellStyle name="강조색6 2 50" xfId="1909" xr:uid="{00000000-0005-0000-0000-00005D070000}"/>
    <cellStyle name="강조색6 2 51" xfId="1910" xr:uid="{00000000-0005-0000-0000-00005E070000}"/>
    <cellStyle name="강조색6 2 52" xfId="1911" xr:uid="{00000000-0005-0000-0000-00005F070000}"/>
    <cellStyle name="강조색6 2 53" xfId="1912" xr:uid="{00000000-0005-0000-0000-000060070000}"/>
    <cellStyle name="강조색6 2 54" xfId="1913" xr:uid="{00000000-0005-0000-0000-000061070000}"/>
    <cellStyle name="강조색6 2 55" xfId="1914" xr:uid="{00000000-0005-0000-0000-000062070000}"/>
    <cellStyle name="강조색6 2 56" xfId="1915" xr:uid="{00000000-0005-0000-0000-000063070000}"/>
    <cellStyle name="강조색6 2 57" xfId="1916" xr:uid="{00000000-0005-0000-0000-000064070000}"/>
    <cellStyle name="강조색6 2 58" xfId="1917" xr:uid="{00000000-0005-0000-0000-000065070000}"/>
    <cellStyle name="강조색6 2 59" xfId="1918" xr:uid="{00000000-0005-0000-0000-000066070000}"/>
    <cellStyle name="강조색6 2 6" xfId="1919" xr:uid="{00000000-0005-0000-0000-000067070000}"/>
    <cellStyle name="강조색6 2 60" xfId="1920" xr:uid="{00000000-0005-0000-0000-000068070000}"/>
    <cellStyle name="강조색6 2 61" xfId="1921" xr:uid="{00000000-0005-0000-0000-000069070000}"/>
    <cellStyle name="강조색6 2 62" xfId="1922" xr:uid="{00000000-0005-0000-0000-00006A070000}"/>
    <cellStyle name="강조색6 2 63" xfId="1923" xr:uid="{00000000-0005-0000-0000-00006B070000}"/>
    <cellStyle name="강조색6 2 64" xfId="1924" xr:uid="{00000000-0005-0000-0000-00006C070000}"/>
    <cellStyle name="강조색6 2 65" xfId="1925" xr:uid="{00000000-0005-0000-0000-00006D070000}"/>
    <cellStyle name="강조색6 2 66" xfId="1926" xr:uid="{00000000-0005-0000-0000-00006E070000}"/>
    <cellStyle name="강조색6 2 67" xfId="1927" xr:uid="{00000000-0005-0000-0000-00006F070000}"/>
    <cellStyle name="강조색6 2 68" xfId="1928" xr:uid="{00000000-0005-0000-0000-000070070000}"/>
    <cellStyle name="강조색6 2 69" xfId="1929" xr:uid="{00000000-0005-0000-0000-000071070000}"/>
    <cellStyle name="강조색6 2 7" xfId="1930" xr:uid="{00000000-0005-0000-0000-000072070000}"/>
    <cellStyle name="강조색6 2 70" xfId="1931" xr:uid="{00000000-0005-0000-0000-000073070000}"/>
    <cellStyle name="강조색6 2 71" xfId="1932" xr:uid="{00000000-0005-0000-0000-000074070000}"/>
    <cellStyle name="강조색6 2 72" xfId="1933" xr:uid="{00000000-0005-0000-0000-000075070000}"/>
    <cellStyle name="강조색6 2 73" xfId="1934" xr:uid="{00000000-0005-0000-0000-000076070000}"/>
    <cellStyle name="강조색6 2 74" xfId="1935" xr:uid="{00000000-0005-0000-0000-000077070000}"/>
    <cellStyle name="강조색6 2 75" xfId="1936" xr:uid="{00000000-0005-0000-0000-000078070000}"/>
    <cellStyle name="강조색6 2 76" xfId="1937" xr:uid="{00000000-0005-0000-0000-000079070000}"/>
    <cellStyle name="강조색6 2 77" xfId="1938" xr:uid="{00000000-0005-0000-0000-00007A070000}"/>
    <cellStyle name="강조색6 2 78" xfId="1939" xr:uid="{00000000-0005-0000-0000-00007B070000}"/>
    <cellStyle name="강조색6 2 79" xfId="1940" xr:uid="{00000000-0005-0000-0000-00007C070000}"/>
    <cellStyle name="강조색6 2 8" xfId="1941" xr:uid="{00000000-0005-0000-0000-00007D070000}"/>
    <cellStyle name="강조색6 2 80" xfId="1942" xr:uid="{00000000-0005-0000-0000-00007E070000}"/>
    <cellStyle name="강조색6 2 9" xfId="1943" xr:uid="{00000000-0005-0000-0000-00007F070000}"/>
    <cellStyle name="경고문 2" xfId="1944" xr:uid="{00000000-0005-0000-0000-000080070000}"/>
    <cellStyle name="경고문 2 10" xfId="1945" xr:uid="{00000000-0005-0000-0000-000081070000}"/>
    <cellStyle name="경고문 2 11" xfId="1946" xr:uid="{00000000-0005-0000-0000-000082070000}"/>
    <cellStyle name="경고문 2 12" xfId="1947" xr:uid="{00000000-0005-0000-0000-000083070000}"/>
    <cellStyle name="경고문 2 13" xfId="1948" xr:uid="{00000000-0005-0000-0000-000084070000}"/>
    <cellStyle name="경고문 2 14" xfId="1949" xr:uid="{00000000-0005-0000-0000-000085070000}"/>
    <cellStyle name="경고문 2 15" xfId="1950" xr:uid="{00000000-0005-0000-0000-000086070000}"/>
    <cellStyle name="경고문 2 16" xfId="1951" xr:uid="{00000000-0005-0000-0000-000087070000}"/>
    <cellStyle name="경고문 2 17" xfId="1952" xr:uid="{00000000-0005-0000-0000-000088070000}"/>
    <cellStyle name="경고문 2 18" xfId="1953" xr:uid="{00000000-0005-0000-0000-000089070000}"/>
    <cellStyle name="경고문 2 19" xfId="1954" xr:uid="{00000000-0005-0000-0000-00008A070000}"/>
    <cellStyle name="경고문 2 2" xfId="1955" xr:uid="{00000000-0005-0000-0000-00008B070000}"/>
    <cellStyle name="경고문 2 20" xfId="1956" xr:uid="{00000000-0005-0000-0000-00008C070000}"/>
    <cellStyle name="경고문 2 21" xfId="1957" xr:uid="{00000000-0005-0000-0000-00008D070000}"/>
    <cellStyle name="경고문 2 22" xfId="1958" xr:uid="{00000000-0005-0000-0000-00008E070000}"/>
    <cellStyle name="경고문 2 23" xfId="1959" xr:uid="{00000000-0005-0000-0000-00008F070000}"/>
    <cellStyle name="경고문 2 24" xfId="1960" xr:uid="{00000000-0005-0000-0000-000090070000}"/>
    <cellStyle name="경고문 2 25" xfId="1961" xr:uid="{00000000-0005-0000-0000-000091070000}"/>
    <cellStyle name="경고문 2 26" xfId="1962" xr:uid="{00000000-0005-0000-0000-000092070000}"/>
    <cellStyle name="경고문 2 27" xfId="1963" xr:uid="{00000000-0005-0000-0000-000093070000}"/>
    <cellStyle name="경고문 2 28" xfId="1964" xr:uid="{00000000-0005-0000-0000-000094070000}"/>
    <cellStyle name="경고문 2 29" xfId="1965" xr:uid="{00000000-0005-0000-0000-000095070000}"/>
    <cellStyle name="경고문 2 3" xfId="1966" xr:uid="{00000000-0005-0000-0000-000096070000}"/>
    <cellStyle name="경고문 2 30" xfId="1967" xr:uid="{00000000-0005-0000-0000-000097070000}"/>
    <cellStyle name="경고문 2 31" xfId="1968" xr:uid="{00000000-0005-0000-0000-000098070000}"/>
    <cellStyle name="경고문 2 32" xfId="1969" xr:uid="{00000000-0005-0000-0000-000099070000}"/>
    <cellStyle name="경고문 2 33" xfId="1970" xr:uid="{00000000-0005-0000-0000-00009A070000}"/>
    <cellStyle name="경고문 2 34" xfId="1971" xr:uid="{00000000-0005-0000-0000-00009B070000}"/>
    <cellStyle name="경고문 2 35" xfId="1972" xr:uid="{00000000-0005-0000-0000-00009C070000}"/>
    <cellStyle name="경고문 2 36" xfId="1973" xr:uid="{00000000-0005-0000-0000-00009D070000}"/>
    <cellStyle name="경고문 2 37" xfId="1974" xr:uid="{00000000-0005-0000-0000-00009E070000}"/>
    <cellStyle name="경고문 2 38" xfId="1975" xr:uid="{00000000-0005-0000-0000-00009F070000}"/>
    <cellStyle name="경고문 2 39" xfId="1976" xr:uid="{00000000-0005-0000-0000-0000A0070000}"/>
    <cellStyle name="경고문 2 4" xfId="1977" xr:uid="{00000000-0005-0000-0000-0000A1070000}"/>
    <cellStyle name="경고문 2 40" xfId="1978" xr:uid="{00000000-0005-0000-0000-0000A2070000}"/>
    <cellStyle name="경고문 2 41" xfId="1979" xr:uid="{00000000-0005-0000-0000-0000A3070000}"/>
    <cellStyle name="경고문 2 42" xfId="1980" xr:uid="{00000000-0005-0000-0000-0000A4070000}"/>
    <cellStyle name="경고문 2 43" xfId="1981" xr:uid="{00000000-0005-0000-0000-0000A5070000}"/>
    <cellStyle name="경고문 2 44" xfId="1982" xr:uid="{00000000-0005-0000-0000-0000A6070000}"/>
    <cellStyle name="경고문 2 45" xfId="1983" xr:uid="{00000000-0005-0000-0000-0000A7070000}"/>
    <cellStyle name="경고문 2 46" xfId="1984" xr:uid="{00000000-0005-0000-0000-0000A8070000}"/>
    <cellStyle name="경고문 2 47" xfId="1985" xr:uid="{00000000-0005-0000-0000-0000A9070000}"/>
    <cellStyle name="경고문 2 48" xfId="1986" xr:uid="{00000000-0005-0000-0000-0000AA070000}"/>
    <cellStyle name="경고문 2 49" xfId="1987" xr:uid="{00000000-0005-0000-0000-0000AB070000}"/>
    <cellStyle name="경고문 2 5" xfId="1988" xr:uid="{00000000-0005-0000-0000-0000AC070000}"/>
    <cellStyle name="경고문 2 50" xfId="1989" xr:uid="{00000000-0005-0000-0000-0000AD070000}"/>
    <cellStyle name="경고문 2 51" xfId="1990" xr:uid="{00000000-0005-0000-0000-0000AE070000}"/>
    <cellStyle name="경고문 2 52" xfId="1991" xr:uid="{00000000-0005-0000-0000-0000AF070000}"/>
    <cellStyle name="경고문 2 53" xfId="1992" xr:uid="{00000000-0005-0000-0000-0000B0070000}"/>
    <cellStyle name="경고문 2 54" xfId="1993" xr:uid="{00000000-0005-0000-0000-0000B1070000}"/>
    <cellStyle name="경고문 2 55" xfId="1994" xr:uid="{00000000-0005-0000-0000-0000B2070000}"/>
    <cellStyle name="경고문 2 56" xfId="1995" xr:uid="{00000000-0005-0000-0000-0000B3070000}"/>
    <cellStyle name="경고문 2 57" xfId="1996" xr:uid="{00000000-0005-0000-0000-0000B4070000}"/>
    <cellStyle name="경고문 2 58" xfId="1997" xr:uid="{00000000-0005-0000-0000-0000B5070000}"/>
    <cellStyle name="경고문 2 59" xfId="1998" xr:uid="{00000000-0005-0000-0000-0000B6070000}"/>
    <cellStyle name="경고문 2 6" xfId="1999" xr:uid="{00000000-0005-0000-0000-0000B7070000}"/>
    <cellStyle name="경고문 2 60" xfId="2000" xr:uid="{00000000-0005-0000-0000-0000B8070000}"/>
    <cellStyle name="경고문 2 61" xfId="2001" xr:uid="{00000000-0005-0000-0000-0000B9070000}"/>
    <cellStyle name="경고문 2 62" xfId="2002" xr:uid="{00000000-0005-0000-0000-0000BA070000}"/>
    <cellStyle name="경고문 2 63" xfId="2003" xr:uid="{00000000-0005-0000-0000-0000BB070000}"/>
    <cellStyle name="경고문 2 64" xfId="2004" xr:uid="{00000000-0005-0000-0000-0000BC070000}"/>
    <cellStyle name="경고문 2 65" xfId="2005" xr:uid="{00000000-0005-0000-0000-0000BD070000}"/>
    <cellStyle name="경고문 2 66" xfId="2006" xr:uid="{00000000-0005-0000-0000-0000BE070000}"/>
    <cellStyle name="경고문 2 67" xfId="2007" xr:uid="{00000000-0005-0000-0000-0000BF070000}"/>
    <cellStyle name="경고문 2 68" xfId="2008" xr:uid="{00000000-0005-0000-0000-0000C0070000}"/>
    <cellStyle name="경고문 2 69" xfId="2009" xr:uid="{00000000-0005-0000-0000-0000C1070000}"/>
    <cellStyle name="경고문 2 7" xfId="2010" xr:uid="{00000000-0005-0000-0000-0000C2070000}"/>
    <cellStyle name="경고문 2 70" xfId="2011" xr:uid="{00000000-0005-0000-0000-0000C3070000}"/>
    <cellStyle name="경고문 2 71" xfId="2012" xr:uid="{00000000-0005-0000-0000-0000C4070000}"/>
    <cellStyle name="경고문 2 72" xfId="2013" xr:uid="{00000000-0005-0000-0000-0000C5070000}"/>
    <cellStyle name="경고문 2 73" xfId="2014" xr:uid="{00000000-0005-0000-0000-0000C6070000}"/>
    <cellStyle name="경고문 2 74" xfId="2015" xr:uid="{00000000-0005-0000-0000-0000C7070000}"/>
    <cellStyle name="경고문 2 75" xfId="2016" xr:uid="{00000000-0005-0000-0000-0000C8070000}"/>
    <cellStyle name="경고문 2 76" xfId="2017" xr:uid="{00000000-0005-0000-0000-0000C9070000}"/>
    <cellStyle name="경고문 2 77" xfId="2018" xr:uid="{00000000-0005-0000-0000-0000CA070000}"/>
    <cellStyle name="경고문 2 78" xfId="2019" xr:uid="{00000000-0005-0000-0000-0000CB070000}"/>
    <cellStyle name="경고문 2 79" xfId="2020" xr:uid="{00000000-0005-0000-0000-0000CC070000}"/>
    <cellStyle name="경고문 2 8" xfId="2021" xr:uid="{00000000-0005-0000-0000-0000CD070000}"/>
    <cellStyle name="경고문 2 80" xfId="2022" xr:uid="{00000000-0005-0000-0000-0000CE070000}"/>
    <cellStyle name="경고문 2 9" xfId="2023" xr:uid="{00000000-0005-0000-0000-0000CF070000}"/>
    <cellStyle name="계산 2" xfId="2024" xr:uid="{00000000-0005-0000-0000-0000D0070000}"/>
    <cellStyle name="계산 2 10" xfId="2025" xr:uid="{00000000-0005-0000-0000-0000D1070000}"/>
    <cellStyle name="계산 2 11" xfId="2026" xr:uid="{00000000-0005-0000-0000-0000D2070000}"/>
    <cellStyle name="계산 2 12" xfId="2027" xr:uid="{00000000-0005-0000-0000-0000D3070000}"/>
    <cellStyle name="계산 2 13" xfId="2028" xr:uid="{00000000-0005-0000-0000-0000D4070000}"/>
    <cellStyle name="계산 2 14" xfId="2029" xr:uid="{00000000-0005-0000-0000-0000D5070000}"/>
    <cellStyle name="계산 2 15" xfId="2030" xr:uid="{00000000-0005-0000-0000-0000D6070000}"/>
    <cellStyle name="계산 2 16" xfId="2031" xr:uid="{00000000-0005-0000-0000-0000D7070000}"/>
    <cellStyle name="계산 2 17" xfId="2032" xr:uid="{00000000-0005-0000-0000-0000D8070000}"/>
    <cellStyle name="계산 2 18" xfId="2033" xr:uid="{00000000-0005-0000-0000-0000D9070000}"/>
    <cellStyle name="계산 2 19" xfId="2034" xr:uid="{00000000-0005-0000-0000-0000DA070000}"/>
    <cellStyle name="계산 2 2" xfId="2035" xr:uid="{00000000-0005-0000-0000-0000DB070000}"/>
    <cellStyle name="계산 2 20" xfId="2036" xr:uid="{00000000-0005-0000-0000-0000DC070000}"/>
    <cellStyle name="계산 2 21" xfId="2037" xr:uid="{00000000-0005-0000-0000-0000DD070000}"/>
    <cellStyle name="계산 2 22" xfId="2038" xr:uid="{00000000-0005-0000-0000-0000DE070000}"/>
    <cellStyle name="계산 2 23" xfId="2039" xr:uid="{00000000-0005-0000-0000-0000DF070000}"/>
    <cellStyle name="계산 2 24" xfId="2040" xr:uid="{00000000-0005-0000-0000-0000E0070000}"/>
    <cellStyle name="계산 2 25" xfId="2041" xr:uid="{00000000-0005-0000-0000-0000E1070000}"/>
    <cellStyle name="계산 2 26" xfId="2042" xr:uid="{00000000-0005-0000-0000-0000E2070000}"/>
    <cellStyle name="계산 2 27" xfId="2043" xr:uid="{00000000-0005-0000-0000-0000E3070000}"/>
    <cellStyle name="계산 2 28" xfId="2044" xr:uid="{00000000-0005-0000-0000-0000E4070000}"/>
    <cellStyle name="계산 2 29" xfId="2045" xr:uid="{00000000-0005-0000-0000-0000E5070000}"/>
    <cellStyle name="계산 2 3" xfId="2046" xr:uid="{00000000-0005-0000-0000-0000E6070000}"/>
    <cellStyle name="계산 2 30" xfId="2047" xr:uid="{00000000-0005-0000-0000-0000E7070000}"/>
    <cellStyle name="계산 2 31" xfId="2048" xr:uid="{00000000-0005-0000-0000-0000E8070000}"/>
    <cellStyle name="계산 2 32" xfId="2049" xr:uid="{00000000-0005-0000-0000-0000E9070000}"/>
    <cellStyle name="계산 2 33" xfId="2050" xr:uid="{00000000-0005-0000-0000-0000EA070000}"/>
    <cellStyle name="계산 2 34" xfId="2051" xr:uid="{00000000-0005-0000-0000-0000EB070000}"/>
    <cellStyle name="계산 2 35" xfId="2052" xr:uid="{00000000-0005-0000-0000-0000EC070000}"/>
    <cellStyle name="계산 2 36" xfId="2053" xr:uid="{00000000-0005-0000-0000-0000ED070000}"/>
    <cellStyle name="계산 2 37" xfId="2054" xr:uid="{00000000-0005-0000-0000-0000EE070000}"/>
    <cellStyle name="계산 2 38" xfId="2055" xr:uid="{00000000-0005-0000-0000-0000EF070000}"/>
    <cellStyle name="계산 2 39" xfId="2056" xr:uid="{00000000-0005-0000-0000-0000F0070000}"/>
    <cellStyle name="계산 2 4" xfId="2057" xr:uid="{00000000-0005-0000-0000-0000F1070000}"/>
    <cellStyle name="계산 2 40" xfId="2058" xr:uid="{00000000-0005-0000-0000-0000F2070000}"/>
    <cellStyle name="계산 2 41" xfId="2059" xr:uid="{00000000-0005-0000-0000-0000F3070000}"/>
    <cellStyle name="계산 2 42" xfId="2060" xr:uid="{00000000-0005-0000-0000-0000F4070000}"/>
    <cellStyle name="계산 2 43" xfId="2061" xr:uid="{00000000-0005-0000-0000-0000F5070000}"/>
    <cellStyle name="계산 2 44" xfId="2062" xr:uid="{00000000-0005-0000-0000-0000F6070000}"/>
    <cellStyle name="계산 2 45" xfId="2063" xr:uid="{00000000-0005-0000-0000-0000F7070000}"/>
    <cellStyle name="계산 2 46" xfId="2064" xr:uid="{00000000-0005-0000-0000-0000F8070000}"/>
    <cellStyle name="계산 2 47" xfId="2065" xr:uid="{00000000-0005-0000-0000-0000F9070000}"/>
    <cellStyle name="계산 2 48" xfId="2066" xr:uid="{00000000-0005-0000-0000-0000FA070000}"/>
    <cellStyle name="계산 2 49" xfId="2067" xr:uid="{00000000-0005-0000-0000-0000FB070000}"/>
    <cellStyle name="계산 2 5" xfId="2068" xr:uid="{00000000-0005-0000-0000-0000FC070000}"/>
    <cellStyle name="계산 2 50" xfId="2069" xr:uid="{00000000-0005-0000-0000-0000FD070000}"/>
    <cellStyle name="계산 2 51" xfId="2070" xr:uid="{00000000-0005-0000-0000-0000FE070000}"/>
    <cellStyle name="계산 2 52" xfId="2071" xr:uid="{00000000-0005-0000-0000-0000FF070000}"/>
    <cellStyle name="계산 2 53" xfId="2072" xr:uid="{00000000-0005-0000-0000-000000080000}"/>
    <cellStyle name="계산 2 54" xfId="2073" xr:uid="{00000000-0005-0000-0000-000001080000}"/>
    <cellStyle name="계산 2 55" xfId="2074" xr:uid="{00000000-0005-0000-0000-000002080000}"/>
    <cellStyle name="계산 2 56" xfId="2075" xr:uid="{00000000-0005-0000-0000-000003080000}"/>
    <cellStyle name="계산 2 57" xfId="2076" xr:uid="{00000000-0005-0000-0000-000004080000}"/>
    <cellStyle name="계산 2 58" xfId="2077" xr:uid="{00000000-0005-0000-0000-000005080000}"/>
    <cellStyle name="계산 2 59" xfId="2078" xr:uid="{00000000-0005-0000-0000-000006080000}"/>
    <cellStyle name="계산 2 6" xfId="2079" xr:uid="{00000000-0005-0000-0000-000007080000}"/>
    <cellStyle name="계산 2 60" xfId="2080" xr:uid="{00000000-0005-0000-0000-000008080000}"/>
    <cellStyle name="계산 2 61" xfId="2081" xr:uid="{00000000-0005-0000-0000-000009080000}"/>
    <cellStyle name="계산 2 62" xfId="2082" xr:uid="{00000000-0005-0000-0000-00000A080000}"/>
    <cellStyle name="계산 2 63" xfId="2083" xr:uid="{00000000-0005-0000-0000-00000B080000}"/>
    <cellStyle name="계산 2 64" xfId="2084" xr:uid="{00000000-0005-0000-0000-00000C080000}"/>
    <cellStyle name="계산 2 65" xfId="2085" xr:uid="{00000000-0005-0000-0000-00000D080000}"/>
    <cellStyle name="계산 2 66" xfId="2086" xr:uid="{00000000-0005-0000-0000-00000E080000}"/>
    <cellStyle name="계산 2 67" xfId="2087" xr:uid="{00000000-0005-0000-0000-00000F080000}"/>
    <cellStyle name="계산 2 68" xfId="2088" xr:uid="{00000000-0005-0000-0000-000010080000}"/>
    <cellStyle name="계산 2 69" xfId="2089" xr:uid="{00000000-0005-0000-0000-000011080000}"/>
    <cellStyle name="계산 2 7" xfId="2090" xr:uid="{00000000-0005-0000-0000-000012080000}"/>
    <cellStyle name="계산 2 70" xfId="2091" xr:uid="{00000000-0005-0000-0000-000013080000}"/>
    <cellStyle name="계산 2 71" xfId="2092" xr:uid="{00000000-0005-0000-0000-000014080000}"/>
    <cellStyle name="계산 2 72" xfId="2093" xr:uid="{00000000-0005-0000-0000-000015080000}"/>
    <cellStyle name="계산 2 73" xfId="2094" xr:uid="{00000000-0005-0000-0000-000016080000}"/>
    <cellStyle name="계산 2 74" xfId="2095" xr:uid="{00000000-0005-0000-0000-000017080000}"/>
    <cellStyle name="계산 2 75" xfId="2096" xr:uid="{00000000-0005-0000-0000-000018080000}"/>
    <cellStyle name="계산 2 76" xfId="2097" xr:uid="{00000000-0005-0000-0000-000019080000}"/>
    <cellStyle name="계산 2 77" xfId="2098" xr:uid="{00000000-0005-0000-0000-00001A080000}"/>
    <cellStyle name="계산 2 78" xfId="2099" xr:uid="{00000000-0005-0000-0000-00001B080000}"/>
    <cellStyle name="계산 2 79" xfId="2100" xr:uid="{00000000-0005-0000-0000-00001C080000}"/>
    <cellStyle name="계산 2 8" xfId="2101" xr:uid="{00000000-0005-0000-0000-00001D080000}"/>
    <cellStyle name="계산 2 80" xfId="2102" xr:uid="{00000000-0005-0000-0000-00001E080000}"/>
    <cellStyle name="계산 2 9" xfId="2103" xr:uid="{00000000-0005-0000-0000-00001F080000}"/>
    <cellStyle name="나쁨 2" xfId="2104" xr:uid="{00000000-0005-0000-0000-000020080000}"/>
    <cellStyle name="나쁨 2 10" xfId="2105" xr:uid="{00000000-0005-0000-0000-000021080000}"/>
    <cellStyle name="나쁨 2 11" xfId="2106" xr:uid="{00000000-0005-0000-0000-000022080000}"/>
    <cellStyle name="나쁨 2 12" xfId="2107" xr:uid="{00000000-0005-0000-0000-000023080000}"/>
    <cellStyle name="나쁨 2 13" xfId="2108" xr:uid="{00000000-0005-0000-0000-000024080000}"/>
    <cellStyle name="나쁨 2 14" xfId="2109" xr:uid="{00000000-0005-0000-0000-000025080000}"/>
    <cellStyle name="나쁨 2 15" xfId="2110" xr:uid="{00000000-0005-0000-0000-000026080000}"/>
    <cellStyle name="나쁨 2 16" xfId="2111" xr:uid="{00000000-0005-0000-0000-000027080000}"/>
    <cellStyle name="나쁨 2 17" xfId="2112" xr:uid="{00000000-0005-0000-0000-000028080000}"/>
    <cellStyle name="나쁨 2 18" xfId="2113" xr:uid="{00000000-0005-0000-0000-000029080000}"/>
    <cellStyle name="나쁨 2 19" xfId="2114" xr:uid="{00000000-0005-0000-0000-00002A080000}"/>
    <cellStyle name="나쁨 2 2" xfId="2115" xr:uid="{00000000-0005-0000-0000-00002B080000}"/>
    <cellStyle name="나쁨 2 20" xfId="2116" xr:uid="{00000000-0005-0000-0000-00002C080000}"/>
    <cellStyle name="나쁨 2 21" xfId="2117" xr:uid="{00000000-0005-0000-0000-00002D080000}"/>
    <cellStyle name="나쁨 2 22" xfId="2118" xr:uid="{00000000-0005-0000-0000-00002E080000}"/>
    <cellStyle name="나쁨 2 23" xfId="2119" xr:uid="{00000000-0005-0000-0000-00002F080000}"/>
    <cellStyle name="나쁨 2 24" xfId="2120" xr:uid="{00000000-0005-0000-0000-000030080000}"/>
    <cellStyle name="나쁨 2 25" xfId="2121" xr:uid="{00000000-0005-0000-0000-000031080000}"/>
    <cellStyle name="나쁨 2 26" xfId="2122" xr:uid="{00000000-0005-0000-0000-000032080000}"/>
    <cellStyle name="나쁨 2 27" xfId="2123" xr:uid="{00000000-0005-0000-0000-000033080000}"/>
    <cellStyle name="나쁨 2 28" xfId="2124" xr:uid="{00000000-0005-0000-0000-000034080000}"/>
    <cellStyle name="나쁨 2 29" xfId="2125" xr:uid="{00000000-0005-0000-0000-000035080000}"/>
    <cellStyle name="나쁨 2 3" xfId="2126" xr:uid="{00000000-0005-0000-0000-000036080000}"/>
    <cellStyle name="나쁨 2 30" xfId="2127" xr:uid="{00000000-0005-0000-0000-000037080000}"/>
    <cellStyle name="나쁨 2 31" xfId="2128" xr:uid="{00000000-0005-0000-0000-000038080000}"/>
    <cellStyle name="나쁨 2 32" xfId="2129" xr:uid="{00000000-0005-0000-0000-000039080000}"/>
    <cellStyle name="나쁨 2 33" xfId="2130" xr:uid="{00000000-0005-0000-0000-00003A080000}"/>
    <cellStyle name="나쁨 2 34" xfId="2131" xr:uid="{00000000-0005-0000-0000-00003B080000}"/>
    <cellStyle name="나쁨 2 35" xfId="2132" xr:uid="{00000000-0005-0000-0000-00003C080000}"/>
    <cellStyle name="나쁨 2 36" xfId="2133" xr:uid="{00000000-0005-0000-0000-00003D080000}"/>
    <cellStyle name="나쁨 2 37" xfId="2134" xr:uid="{00000000-0005-0000-0000-00003E080000}"/>
    <cellStyle name="나쁨 2 38" xfId="2135" xr:uid="{00000000-0005-0000-0000-00003F080000}"/>
    <cellStyle name="나쁨 2 39" xfId="2136" xr:uid="{00000000-0005-0000-0000-000040080000}"/>
    <cellStyle name="나쁨 2 4" xfId="2137" xr:uid="{00000000-0005-0000-0000-000041080000}"/>
    <cellStyle name="나쁨 2 40" xfId="2138" xr:uid="{00000000-0005-0000-0000-000042080000}"/>
    <cellStyle name="나쁨 2 41" xfId="2139" xr:uid="{00000000-0005-0000-0000-000043080000}"/>
    <cellStyle name="나쁨 2 42" xfId="2140" xr:uid="{00000000-0005-0000-0000-000044080000}"/>
    <cellStyle name="나쁨 2 43" xfId="2141" xr:uid="{00000000-0005-0000-0000-000045080000}"/>
    <cellStyle name="나쁨 2 44" xfId="2142" xr:uid="{00000000-0005-0000-0000-000046080000}"/>
    <cellStyle name="나쁨 2 45" xfId="2143" xr:uid="{00000000-0005-0000-0000-000047080000}"/>
    <cellStyle name="나쁨 2 46" xfId="2144" xr:uid="{00000000-0005-0000-0000-000048080000}"/>
    <cellStyle name="나쁨 2 47" xfId="2145" xr:uid="{00000000-0005-0000-0000-000049080000}"/>
    <cellStyle name="나쁨 2 48" xfId="2146" xr:uid="{00000000-0005-0000-0000-00004A080000}"/>
    <cellStyle name="나쁨 2 49" xfId="2147" xr:uid="{00000000-0005-0000-0000-00004B080000}"/>
    <cellStyle name="나쁨 2 5" xfId="2148" xr:uid="{00000000-0005-0000-0000-00004C080000}"/>
    <cellStyle name="나쁨 2 50" xfId="2149" xr:uid="{00000000-0005-0000-0000-00004D080000}"/>
    <cellStyle name="나쁨 2 51" xfId="2150" xr:uid="{00000000-0005-0000-0000-00004E080000}"/>
    <cellStyle name="나쁨 2 52" xfId="2151" xr:uid="{00000000-0005-0000-0000-00004F080000}"/>
    <cellStyle name="나쁨 2 53" xfId="2152" xr:uid="{00000000-0005-0000-0000-000050080000}"/>
    <cellStyle name="나쁨 2 54" xfId="2153" xr:uid="{00000000-0005-0000-0000-000051080000}"/>
    <cellStyle name="나쁨 2 55" xfId="2154" xr:uid="{00000000-0005-0000-0000-000052080000}"/>
    <cellStyle name="나쁨 2 56" xfId="2155" xr:uid="{00000000-0005-0000-0000-000053080000}"/>
    <cellStyle name="나쁨 2 57" xfId="2156" xr:uid="{00000000-0005-0000-0000-000054080000}"/>
    <cellStyle name="나쁨 2 58" xfId="2157" xr:uid="{00000000-0005-0000-0000-000055080000}"/>
    <cellStyle name="나쁨 2 59" xfId="2158" xr:uid="{00000000-0005-0000-0000-000056080000}"/>
    <cellStyle name="나쁨 2 6" xfId="2159" xr:uid="{00000000-0005-0000-0000-000057080000}"/>
    <cellStyle name="나쁨 2 60" xfId="2160" xr:uid="{00000000-0005-0000-0000-000058080000}"/>
    <cellStyle name="나쁨 2 61" xfId="2161" xr:uid="{00000000-0005-0000-0000-000059080000}"/>
    <cellStyle name="나쁨 2 62" xfId="2162" xr:uid="{00000000-0005-0000-0000-00005A080000}"/>
    <cellStyle name="나쁨 2 63" xfId="2163" xr:uid="{00000000-0005-0000-0000-00005B080000}"/>
    <cellStyle name="나쁨 2 64" xfId="2164" xr:uid="{00000000-0005-0000-0000-00005C080000}"/>
    <cellStyle name="나쁨 2 65" xfId="2165" xr:uid="{00000000-0005-0000-0000-00005D080000}"/>
    <cellStyle name="나쁨 2 66" xfId="2166" xr:uid="{00000000-0005-0000-0000-00005E080000}"/>
    <cellStyle name="나쁨 2 67" xfId="2167" xr:uid="{00000000-0005-0000-0000-00005F080000}"/>
    <cellStyle name="나쁨 2 68" xfId="2168" xr:uid="{00000000-0005-0000-0000-000060080000}"/>
    <cellStyle name="나쁨 2 69" xfId="2169" xr:uid="{00000000-0005-0000-0000-000061080000}"/>
    <cellStyle name="나쁨 2 7" xfId="2170" xr:uid="{00000000-0005-0000-0000-000062080000}"/>
    <cellStyle name="나쁨 2 70" xfId="2171" xr:uid="{00000000-0005-0000-0000-000063080000}"/>
    <cellStyle name="나쁨 2 71" xfId="2172" xr:uid="{00000000-0005-0000-0000-000064080000}"/>
    <cellStyle name="나쁨 2 72" xfId="2173" xr:uid="{00000000-0005-0000-0000-000065080000}"/>
    <cellStyle name="나쁨 2 73" xfId="2174" xr:uid="{00000000-0005-0000-0000-000066080000}"/>
    <cellStyle name="나쁨 2 74" xfId="2175" xr:uid="{00000000-0005-0000-0000-000067080000}"/>
    <cellStyle name="나쁨 2 75" xfId="2176" xr:uid="{00000000-0005-0000-0000-000068080000}"/>
    <cellStyle name="나쁨 2 76" xfId="2177" xr:uid="{00000000-0005-0000-0000-000069080000}"/>
    <cellStyle name="나쁨 2 77" xfId="2178" xr:uid="{00000000-0005-0000-0000-00006A080000}"/>
    <cellStyle name="나쁨 2 78" xfId="2179" xr:uid="{00000000-0005-0000-0000-00006B080000}"/>
    <cellStyle name="나쁨 2 79" xfId="2180" xr:uid="{00000000-0005-0000-0000-00006C080000}"/>
    <cellStyle name="나쁨 2 8" xfId="2181" xr:uid="{00000000-0005-0000-0000-00006D080000}"/>
    <cellStyle name="나쁨 2 80" xfId="2182" xr:uid="{00000000-0005-0000-0000-00006E080000}"/>
    <cellStyle name="나쁨 2 9" xfId="2183" xr:uid="{00000000-0005-0000-0000-00006F080000}"/>
    <cellStyle name="메모 2" xfId="2184" xr:uid="{00000000-0005-0000-0000-000070080000}"/>
    <cellStyle name="메모 2 10" xfId="2185" xr:uid="{00000000-0005-0000-0000-000071080000}"/>
    <cellStyle name="메모 2 11" xfId="2186" xr:uid="{00000000-0005-0000-0000-000072080000}"/>
    <cellStyle name="메모 2 12" xfId="2187" xr:uid="{00000000-0005-0000-0000-000073080000}"/>
    <cellStyle name="메모 2 13" xfId="2188" xr:uid="{00000000-0005-0000-0000-000074080000}"/>
    <cellStyle name="메모 2 14" xfId="2189" xr:uid="{00000000-0005-0000-0000-000075080000}"/>
    <cellStyle name="메모 2 15" xfId="2190" xr:uid="{00000000-0005-0000-0000-000076080000}"/>
    <cellStyle name="메모 2 16" xfId="2191" xr:uid="{00000000-0005-0000-0000-000077080000}"/>
    <cellStyle name="메모 2 17" xfId="2192" xr:uid="{00000000-0005-0000-0000-000078080000}"/>
    <cellStyle name="메모 2 18" xfId="2193" xr:uid="{00000000-0005-0000-0000-000079080000}"/>
    <cellStyle name="메모 2 19" xfId="2194" xr:uid="{00000000-0005-0000-0000-00007A080000}"/>
    <cellStyle name="메모 2 2" xfId="2195" xr:uid="{00000000-0005-0000-0000-00007B080000}"/>
    <cellStyle name="메모 2 20" xfId="2196" xr:uid="{00000000-0005-0000-0000-00007C080000}"/>
    <cellStyle name="메모 2 21" xfId="2197" xr:uid="{00000000-0005-0000-0000-00007D080000}"/>
    <cellStyle name="메모 2 22" xfId="2198" xr:uid="{00000000-0005-0000-0000-00007E080000}"/>
    <cellStyle name="메모 2 23" xfId="2199" xr:uid="{00000000-0005-0000-0000-00007F080000}"/>
    <cellStyle name="메모 2 24" xfId="2200" xr:uid="{00000000-0005-0000-0000-000080080000}"/>
    <cellStyle name="메모 2 25" xfId="2201" xr:uid="{00000000-0005-0000-0000-000081080000}"/>
    <cellStyle name="메모 2 26" xfId="2202" xr:uid="{00000000-0005-0000-0000-000082080000}"/>
    <cellStyle name="메모 2 27" xfId="2203" xr:uid="{00000000-0005-0000-0000-000083080000}"/>
    <cellStyle name="메모 2 28" xfId="2204" xr:uid="{00000000-0005-0000-0000-000084080000}"/>
    <cellStyle name="메모 2 29" xfId="2205" xr:uid="{00000000-0005-0000-0000-000085080000}"/>
    <cellStyle name="메모 2 3" xfId="2206" xr:uid="{00000000-0005-0000-0000-000086080000}"/>
    <cellStyle name="메모 2 30" xfId="2207" xr:uid="{00000000-0005-0000-0000-000087080000}"/>
    <cellStyle name="메모 2 31" xfId="2208" xr:uid="{00000000-0005-0000-0000-000088080000}"/>
    <cellStyle name="메모 2 32" xfId="2209" xr:uid="{00000000-0005-0000-0000-000089080000}"/>
    <cellStyle name="메모 2 33" xfId="2210" xr:uid="{00000000-0005-0000-0000-00008A080000}"/>
    <cellStyle name="메모 2 34" xfId="2211" xr:uid="{00000000-0005-0000-0000-00008B080000}"/>
    <cellStyle name="메모 2 35" xfId="2212" xr:uid="{00000000-0005-0000-0000-00008C080000}"/>
    <cellStyle name="메모 2 36" xfId="2213" xr:uid="{00000000-0005-0000-0000-00008D080000}"/>
    <cellStyle name="메모 2 37" xfId="2214" xr:uid="{00000000-0005-0000-0000-00008E080000}"/>
    <cellStyle name="메모 2 38" xfId="2215" xr:uid="{00000000-0005-0000-0000-00008F080000}"/>
    <cellStyle name="메모 2 39" xfId="2216" xr:uid="{00000000-0005-0000-0000-000090080000}"/>
    <cellStyle name="메모 2 4" xfId="2217" xr:uid="{00000000-0005-0000-0000-000091080000}"/>
    <cellStyle name="메모 2 40" xfId="2218" xr:uid="{00000000-0005-0000-0000-000092080000}"/>
    <cellStyle name="메모 2 41" xfId="2219" xr:uid="{00000000-0005-0000-0000-000093080000}"/>
    <cellStyle name="메모 2 42" xfId="2220" xr:uid="{00000000-0005-0000-0000-000094080000}"/>
    <cellStyle name="메모 2 43" xfId="2221" xr:uid="{00000000-0005-0000-0000-000095080000}"/>
    <cellStyle name="메모 2 44" xfId="2222" xr:uid="{00000000-0005-0000-0000-000096080000}"/>
    <cellStyle name="메모 2 45" xfId="2223" xr:uid="{00000000-0005-0000-0000-000097080000}"/>
    <cellStyle name="메모 2 46" xfId="2224" xr:uid="{00000000-0005-0000-0000-000098080000}"/>
    <cellStyle name="메모 2 47" xfId="2225" xr:uid="{00000000-0005-0000-0000-000099080000}"/>
    <cellStyle name="메모 2 48" xfId="2226" xr:uid="{00000000-0005-0000-0000-00009A080000}"/>
    <cellStyle name="메모 2 49" xfId="2227" xr:uid="{00000000-0005-0000-0000-00009B080000}"/>
    <cellStyle name="메모 2 5" xfId="2228" xr:uid="{00000000-0005-0000-0000-00009C080000}"/>
    <cellStyle name="메모 2 50" xfId="2229" xr:uid="{00000000-0005-0000-0000-00009D080000}"/>
    <cellStyle name="메모 2 51" xfId="2230" xr:uid="{00000000-0005-0000-0000-00009E080000}"/>
    <cellStyle name="메모 2 52" xfId="2231" xr:uid="{00000000-0005-0000-0000-00009F080000}"/>
    <cellStyle name="메모 2 53" xfId="2232" xr:uid="{00000000-0005-0000-0000-0000A0080000}"/>
    <cellStyle name="메모 2 54" xfId="2233" xr:uid="{00000000-0005-0000-0000-0000A1080000}"/>
    <cellStyle name="메모 2 55" xfId="2234" xr:uid="{00000000-0005-0000-0000-0000A2080000}"/>
    <cellStyle name="메모 2 56" xfId="2235" xr:uid="{00000000-0005-0000-0000-0000A3080000}"/>
    <cellStyle name="메모 2 57" xfId="2236" xr:uid="{00000000-0005-0000-0000-0000A4080000}"/>
    <cellStyle name="메모 2 58" xfId="2237" xr:uid="{00000000-0005-0000-0000-0000A5080000}"/>
    <cellStyle name="메모 2 59" xfId="2238" xr:uid="{00000000-0005-0000-0000-0000A6080000}"/>
    <cellStyle name="메모 2 6" xfId="2239" xr:uid="{00000000-0005-0000-0000-0000A7080000}"/>
    <cellStyle name="메모 2 60" xfId="2240" xr:uid="{00000000-0005-0000-0000-0000A8080000}"/>
    <cellStyle name="메모 2 61" xfId="2241" xr:uid="{00000000-0005-0000-0000-0000A9080000}"/>
    <cellStyle name="메모 2 62" xfId="2242" xr:uid="{00000000-0005-0000-0000-0000AA080000}"/>
    <cellStyle name="메모 2 63" xfId="2243" xr:uid="{00000000-0005-0000-0000-0000AB080000}"/>
    <cellStyle name="메모 2 64" xfId="2244" xr:uid="{00000000-0005-0000-0000-0000AC080000}"/>
    <cellStyle name="메모 2 65" xfId="2245" xr:uid="{00000000-0005-0000-0000-0000AD080000}"/>
    <cellStyle name="메모 2 66" xfId="2246" xr:uid="{00000000-0005-0000-0000-0000AE080000}"/>
    <cellStyle name="메모 2 67" xfId="2247" xr:uid="{00000000-0005-0000-0000-0000AF080000}"/>
    <cellStyle name="메모 2 68" xfId="2248" xr:uid="{00000000-0005-0000-0000-0000B0080000}"/>
    <cellStyle name="메모 2 69" xfId="2249" xr:uid="{00000000-0005-0000-0000-0000B1080000}"/>
    <cellStyle name="메모 2 7" xfId="2250" xr:uid="{00000000-0005-0000-0000-0000B2080000}"/>
    <cellStyle name="메모 2 70" xfId="2251" xr:uid="{00000000-0005-0000-0000-0000B3080000}"/>
    <cellStyle name="메모 2 71" xfId="2252" xr:uid="{00000000-0005-0000-0000-0000B4080000}"/>
    <cellStyle name="메모 2 72" xfId="2253" xr:uid="{00000000-0005-0000-0000-0000B5080000}"/>
    <cellStyle name="메모 2 73" xfId="2254" xr:uid="{00000000-0005-0000-0000-0000B6080000}"/>
    <cellStyle name="메모 2 74" xfId="2255" xr:uid="{00000000-0005-0000-0000-0000B7080000}"/>
    <cellStyle name="메모 2 75" xfId="2256" xr:uid="{00000000-0005-0000-0000-0000B8080000}"/>
    <cellStyle name="메모 2 76" xfId="2257" xr:uid="{00000000-0005-0000-0000-0000B9080000}"/>
    <cellStyle name="메모 2 77" xfId="2258" xr:uid="{00000000-0005-0000-0000-0000BA080000}"/>
    <cellStyle name="메모 2 78" xfId="2259" xr:uid="{00000000-0005-0000-0000-0000BB080000}"/>
    <cellStyle name="메모 2 79" xfId="2260" xr:uid="{00000000-0005-0000-0000-0000BC080000}"/>
    <cellStyle name="메모 2 8" xfId="2261" xr:uid="{00000000-0005-0000-0000-0000BD080000}"/>
    <cellStyle name="메모 2 80" xfId="2262" xr:uid="{00000000-0005-0000-0000-0000BE080000}"/>
    <cellStyle name="메모 2 9" xfId="2263" xr:uid="{00000000-0005-0000-0000-0000BF080000}"/>
    <cellStyle name="보통 2" xfId="2264" xr:uid="{00000000-0005-0000-0000-0000C0080000}"/>
    <cellStyle name="보통 2 10" xfId="2265" xr:uid="{00000000-0005-0000-0000-0000C1080000}"/>
    <cellStyle name="보통 2 11" xfId="2266" xr:uid="{00000000-0005-0000-0000-0000C2080000}"/>
    <cellStyle name="보통 2 12" xfId="2267" xr:uid="{00000000-0005-0000-0000-0000C3080000}"/>
    <cellStyle name="보통 2 13" xfId="2268" xr:uid="{00000000-0005-0000-0000-0000C4080000}"/>
    <cellStyle name="보통 2 14" xfId="2269" xr:uid="{00000000-0005-0000-0000-0000C5080000}"/>
    <cellStyle name="보통 2 15" xfId="2270" xr:uid="{00000000-0005-0000-0000-0000C6080000}"/>
    <cellStyle name="보통 2 16" xfId="2271" xr:uid="{00000000-0005-0000-0000-0000C7080000}"/>
    <cellStyle name="보통 2 17" xfId="2272" xr:uid="{00000000-0005-0000-0000-0000C8080000}"/>
    <cellStyle name="보통 2 18" xfId="2273" xr:uid="{00000000-0005-0000-0000-0000C9080000}"/>
    <cellStyle name="보통 2 19" xfId="2274" xr:uid="{00000000-0005-0000-0000-0000CA080000}"/>
    <cellStyle name="보통 2 2" xfId="2275" xr:uid="{00000000-0005-0000-0000-0000CB080000}"/>
    <cellStyle name="보통 2 20" xfId="2276" xr:uid="{00000000-0005-0000-0000-0000CC080000}"/>
    <cellStyle name="보통 2 21" xfId="2277" xr:uid="{00000000-0005-0000-0000-0000CD080000}"/>
    <cellStyle name="보통 2 22" xfId="2278" xr:uid="{00000000-0005-0000-0000-0000CE080000}"/>
    <cellStyle name="보통 2 23" xfId="2279" xr:uid="{00000000-0005-0000-0000-0000CF080000}"/>
    <cellStyle name="보통 2 24" xfId="2280" xr:uid="{00000000-0005-0000-0000-0000D0080000}"/>
    <cellStyle name="보통 2 25" xfId="2281" xr:uid="{00000000-0005-0000-0000-0000D1080000}"/>
    <cellStyle name="보통 2 26" xfId="2282" xr:uid="{00000000-0005-0000-0000-0000D2080000}"/>
    <cellStyle name="보통 2 27" xfId="2283" xr:uid="{00000000-0005-0000-0000-0000D3080000}"/>
    <cellStyle name="보통 2 28" xfId="2284" xr:uid="{00000000-0005-0000-0000-0000D4080000}"/>
    <cellStyle name="보통 2 29" xfId="2285" xr:uid="{00000000-0005-0000-0000-0000D5080000}"/>
    <cellStyle name="보통 2 3" xfId="2286" xr:uid="{00000000-0005-0000-0000-0000D6080000}"/>
    <cellStyle name="보통 2 30" xfId="2287" xr:uid="{00000000-0005-0000-0000-0000D7080000}"/>
    <cellStyle name="보통 2 31" xfId="2288" xr:uid="{00000000-0005-0000-0000-0000D8080000}"/>
    <cellStyle name="보통 2 32" xfId="2289" xr:uid="{00000000-0005-0000-0000-0000D9080000}"/>
    <cellStyle name="보통 2 33" xfId="2290" xr:uid="{00000000-0005-0000-0000-0000DA080000}"/>
    <cellStyle name="보통 2 34" xfId="2291" xr:uid="{00000000-0005-0000-0000-0000DB080000}"/>
    <cellStyle name="보통 2 35" xfId="2292" xr:uid="{00000000-0005-0000-0000-0000DC080000}"/>
    <cellStyle name="보통 2 36" xfId="2293" xr:uid="{00000000-0005-0000-0000-0000DD080000}"/>
    <cellStyle name="보통 2 37" xfId="2294" xr:uid="{00000000-0005-0000-0000-0000DE080000}"/>
    <cellStyle name="보통 2 38" xfId="2295" xr:uid="{00000000-0005-0000-0000-0000DF080000}"/>
    <cellStyle name="보통 2 39" xfId="2296" xr:uid="{00000000-0005-0000-0000-0000E0080000}"/>
    <cellStyle name="보통 2 4" xfId="2297" xr:uid="{00000000-0005-0000-0000-0000E1080000}"/>
    <cellStyle name="보통 2 40" xfId="2298" xr:uid="{00000000-0005-0000-0000-0000E2080000}"/>
    <cellStyle name="보통 2 41" xfId="2299" xr:uid="{00000000-0005-0000-0000-0000E3080000}"/>
    <cellStyle name="보통 2 42" xfId="2300" xr:uid="{00000000-0005-0000-0000-0000E4080000}"/>
    <cellStyle name="보통 2 43" xfId="2301" xr:uid="{00000000-0005-0000-0000-0000E5080000}"/>
    <cellStyle name="보통 2 44" xfId="2302" xr:uid="{00000000-0005-0000-0000-0000E6080000}"/>
    <cellStyle name="보통 2 45" xfId="2303" xr:uid="{00000000-0005-0000-0000-0000E7080000}"/>
    <cellStyle name="보통 2 46" xfId="2304" xr:uid="{00000000-0005-0000-0000-0000E8080000}"/>
    <cellStyle name="보통 2 47" xfId="2305" xr:uid="{00000000-0005-0000-0000-0000E9080000}"/>
    <cellStyle name="보통 2 48" xfId="2306" xr:uid="{00000000-0005-0000-0000-0000EA080000}"/>
    <cellStyle name="보통 2 49" xfId="2307" xr:uid="{00000000-0005-0000-0000-0000EB080000}"/>
    <cellStyle name="보통 2 5" xfId="2308" xr:uid="{00000000-0005-0000-0000-0000EC080000}"/>
    <cellStyle name="보통 2 50" xfId="2309" xr:uid="{00000000-0005-0000-0000-0000ED080000}"/>
    <cellStyle name="보통 2 51" xfId="2310" xr:uid="{00000000-0005-0000-0000-0000EE080000}"/>
    <cellStyle name="보통 2 52" xfId="2311" xr:uid="{00000000-0005-0000-0000-0000EF080000}"/>
    <cellStyle name="보통 2 53" xfId="2312" xr:uid="{00000000-0005-0000-0000-0000F0080000}"/>
    <cellStyle name="보통 2 54" xfId="2313" xr:uid="{00000000-0005-0000-0000-0000F1080000}"/>
    <cellStyle name="보통 2 55" xfId="2314" xr:uid="{00000000-0005-0000-0000-0000F2080000}"/>
    <cellStyle name="보통 2 56" xfId="2315" xr:uid="{00000000-0005-0000-0000-0000F3080000}"/>
    <cellStyle name="보통 2 57" xfId="2316" xr:uid="{00000000-0005-0000-0000-0000F4080000}"/>
    <cellStyle name="보통 2 58" xfId="2317" xr:uid="{00000000-0005-0000-0000-0000F5080000}"/>
    <cellStyle name="보통 2 59" xfId="2318" xr:uid="{00000000-0005-0000-0000-0000F6080000}"/>
    <cellStyle name="보통 2 6" xfId="2319" xr:uid="{00000000-0005-0000-0000-0000F7080000}"/>
    <cellStyle name="보통 2 60" xfId="2320" xr:uid="{00000000-0005-0000-0000-0000F8080000}"/>
    <cellStyle name="보통 2 61" xfId="2321" xr:uid="{00000000-0005-0000-0000-0000F9080000}"/>
    <cellStyle name="보통 2 62" xfId="2322" xr:uid="{00000000-0005-0000-0000-0000FA080000}"/>
    <cellStyle name="보통 2 63" xfId="2323" xr:uid="{00000000-0005-0000-0000-0000FB080000}"/>
    <cellStyle name="보통 2 64" xfId="2324" xr:uid="{00000000-0005-0000-0000-0000FC080000}"/>
    <cellStyle name="보통 2 65" xfId="2325" xr:uid="{00000000-0005-0000-0000-0000FD080000}"/>
    <cellStyle name="보통 2 66" xfId="2326" xr:uid="{00000000-0005-0000-0000-0000FE080000}"/>
    <cellStyle name="보통 2 67" xfId="2327" xr:uid="{00000000-0005-0000-0000-0000FF080000}"/>
    <cellStyle name="보통 2 68" xfId="2328" xr:uid="{00000000-0005-0000-0000-000000090000}"/>
    <cellStyle name="보통 2 69" xfId="2329" xr:uid="{00000000-0005-0000-0000-000001090000}"/>
    <cellStyle name="보통 2 7" xfId="2330" xr:uid="{00000000-0005-0000-0000-000002090000}"/>
    <cellStyle name="보통 2 70" xfId="2331" xr:uid="{00000000-0005-0000-0000-000003090000}"/>
    <cellStyle name="보통 2 71" xfId="2332" xr:uid="{00000000-0005-0000-0000-000004090000}"/>
    <cellStyle name="보통 2 72" xfId="2333" xr:uid="{00000000-0005-0000-0000-000005090000}"/>
    <cellStyle name="보통 2 73" xfId="2334" xr:uid="{00000000-0005-0000-0000-000006090000}"/>
    <cellStyle name="보통 2 74" xfId="2335" xr:uid="{00000000-0005-0000-0000-000007090000}"/>
    <cellStyle name="보통 2 75" xfId="2336" xr:uid="{00000000-0005-0000-0000-000008090000}"/>
    <cellStyle name="보통 2 76" xfId="2337" xr:uid="{00000000-0005-0000-0000-000009090000}"/>
    <cellStyle name="보통 2 77" xfId="2338" xr:uid="{00000000-0005-0000-0000-00000A090000}"/>
    <cellStyle name="보통 2 78" xfId="2339" xr:uid="{00000000-0005-0000-0000-00000B090000}"/>
    <cellStyle name="보통 2 79" xfId="2340" xr:uid="{00000000-0005-0000-0000-00000C090000}"/>
    <cellStyle name="보통 2 8" xfId="2341" xr:uid="{00000000-0005-0000-0000-00000D090000}"/>
    <cellStyle name="보통 2 80" xfId="2342" xr:uid="{00000000-0005-0000-0000-00000E090000}"/>
    <cellStyle name="보통 2 9" xfId="2343" xr:uid="{00000000-0005-0000-0000-00000F090000}"/>
    <cellStyle name="설명 텍스트 2" xfId="2344" xr:uid="{00000000-0005-0000-0000-000010090000}"/>
    <cellStyle name="설명 텍스트 2 10" xfId="2345" xr:uid="{00000000-0005-0000-0000-000011090000}"/>
    <cellStyle name="설명 텍스트 2 11" xfId="2346" xr:uid="{00000000-0005-0000-0000-000012090000}"/>
    <cellStyle name="설명 텍스트 2 12" xfId="2347" xr:uid="{00000000-0005-0000-0000-000013090000}"/>
    <cellStyle name="설명 텍스트 2 13" xfId="2348" xr:uid="{00000000-0005-0000-0000-000014090000}"/>
    <cellStyle name="설명 텍스트 2 14" xfId="2349" xr:uid="{00000000-0005-0000-0000-000015090000}"/>
    <cellStyle name="설명 텍스트 2 15" xfId="2350" xr:uid="{00000000-0005-0000-0000-000016090000}"/>
    <cellStyle name="설명 텍스트 2 16" xfId="2351" xr:uid="{00000000-0005-0000-0000-000017090000}"/>
    <cellStyle name="설명 텍스트 2 17" xfId="2352" xr:uid="{00000000-0005-0000-0000-000018090000}"/>
    <cellStyle name="설명 텍스트 2 18" xfId="2353" xr:uid="{00000000-0005-0000-0000-000019090000}"/>
    <cellStyle name="설명 텍스트 2 19" xfId="2354" xr:uid="{00000000-0005-0000-0000-00001A090000}"/>
    <cellStyle name="설명 텍스트 2 2" xfId="2355" xr:uid="{00000000-0005-0000-0000-00001B090000}"/>
    <cellStyle name="설명 텍스트 2 20" xfId="2356" xr:uid="{00000000-0005-0000-0000-00001C090000}"/>
    <cellStyle name="설명 텍스트 2 21" xfId="2357" xr:uid="{00000000-0005-0000-0000-00001D090000}"/>
    <cellStyle name="설명 텍스트 2 22" xfId="2358" xr:uid="{00000000-0005-0000-0000-00001E090000}"/>
    <cellStyle name="설명 텍스트 2 23" xfId="2359" xr:uid="{00000000-0005-0000-0000-00001F090000}"/>
    <cellStyle name="설명 텍스트 2 24" xfId="2360" xr:uid="{00000000-0005-0000-0000-000020090000}"/>
    <cellStyle name="설명 텍스트 2 25" xfId="2361" xr:uid="{00000000-0005-0000-0000-000021090000}"/>
    <cellStyle name="설명 텍스트 2 26" xfId="2362" xr:uid="{00000000-0005-0000-0000-000022090000}"/>
    <cellStyle name="설명 텍스트 2 27" xfId="2363" xr:uid="{00000000-0005-0000-0000-000023090000}"/>
    <cellStyle name="설명 텍스트 2 28" xfId="2364" xr:uid="{00000000-0005-0000-0000-000024090000}"/>
    <cellStyle name="설명 텍스트 2 29" xfId="2365" xr:uid="{00000000-0005-0000-0000-000025090000}"/>
    <cellStyle name="설명 텍스트 2 3" xfId="2366" xr:uid="{00000000-0005-0000-0000-000026090000}"/>
    <cellStyle name="설명 텍스트 2 30" xfId="2367" xr:uid="{00000000-0005-0000-0000-000027090000}"/>
    <cellStyle name="설명 텍스트 2 31" xfId="2368" xr:uid="{00000000-0005-0000-0000-000028090000}"/>
    <cellStyle name="설명 텍스트 2 32" xfId="2369" xr:uid="{00000000-0005-0000-0000-000029090000}"/>
    <cellStyle name="설명 텍스트 2 33" xfId="2370" xr:uid="{00000000-0005-0000-0000-00002A090000}"/>
    <cellStyle name="설명 텍스트 2 34" xfId="2371" xr:uid="{00000000-0005-0000-0000-00002B090000}"/>
    <cellStyle name="설명 텍스트 2 35" xfId="2372" xr:uid="{00000000-0005-0000-0000-00002C090000}"/>
    <cellStyle name="설명 텍스트 2 36" xfId="2373" xr:uid="{00000000-0005-0000-0000-00002D090000}"/>
    <cellStyle name="설명 텍스트 2 37" xfId="2374" xr:uid="{00000000-0005-0000-0000-00002E090000}"/>
    <cellStyle name="설명 텍스트 2 38" xfId="2375" xr:uid="{00000000-0005-0000-0000-00002F090000}"/>
    <cellStyle name="설명 텍스트 2 39" xfId="2376" xr:uid="{00000000-0005-0000-0000-000030090000}"/>
    <cellStyle name="설명 텍스트 2 4" xfId="2377" xr:uid="{00000000-0005-0000-0000-000031090000}"/>
    <cellStyle name="설명 텍스트 2 40" xfId="2378" xr:uid="{00000000-0005-0000-0000-000032090000}"/>
    <cellStyle name="설명 텍스트 2 41" xfId="2379" xr:uid="{00000000-0005-0000-0000-000033090000}"/>
    <cellStyle name="설명 텍스트 2 42" xfId="2380" xr:uid="{00000000-0005-0000-0000-000034090000}"/>
    <cellStyle name="설명 텍스트 2 43" xfId="2381" xr:uid="{00000000-0005-0000-0000-000035090000}"/>
    <cellStyle name="설명 텍스트 2 44" xfId="2382" xr:uid="{00000000-0005-0000-0000-000036090000}"/>
    <cellStyle name="설명 텍스트 2 45" xfId="2383" xr:uid="{00000000-0005-0000-0000-000037090000}"/>
    <cellStyle name="설명 텍스트 2 46" xfId="2384" xr:uid="{00000000-0005-0000-0000-000038090000}"/>
    <cellStyle name="설명 텍스트 2 47" xfId="2385" xr:uid="{00000000-0005-0000-0000-000039090000}"/>
    <cellStyle name="설명 텍스트 2 48" xfId="2386" xr:uid="{00000000-0005-0000-0000-00003A090000}"/>
    <cellStyle name="설명 텍스트 2 49" xfId="2387" xr:uid="{00000000-0005-0000-0000-00003B090000}"/>
    <cellStyle name="설명 텍스트 2 5" xfId="2388" xr:uid="{00000000-0005-0000-0000-00003C090000}"/>
    <cellStyle name="설명 텍스트 2 50" xfId="2389" xr:uid="{00000000-0005-0000-0000-00003D090000}"/>
    <cellStyle name="설명 텍스트 2 51" xfId="2390" xr:uid="{00000000-0005-0000-0000-00003E090000}"/>
    <cellStyle name="설명 텍스트 2 52" xfId="2391" xr:uid="{00000000-0005-0000-0000-00003F090000}"/>
    <cellStyle name="설명 텍스트 2 53" xfId="2392" xr:uid="{00000000-0005-0000-0000-000040090000}"/>
    <cellStyle name="설명 텍스트 2 54" xfId="2393" xr:uid="{00000000-0005-0000-0000-000041090000}"/>
    <cellStyle name="설명 텍스트 2 55" xfId="2394" xr:uid="{00000000-0005-0000-0000-000042090000}"/>
    <cellStyle name="설명 텍스트 2 56" xfId="2395" xr:uid="{00000000-0005-0000-0000-000043090000}"/>
    <cellStyle name="설명 텍스트 2 57" xfId="2396" xr:uid="{00000000-0005-0000-0000-000044090000}"/>
    <cellStyle name="설명 텍스트 2 58" xfId="2397" xr:uid="{00000000-0005-0000-0000-000045090000}"/>
    <cellStyle name="설명 텍스트 2 59" xfId="2398" xr:uid="{00000000-0005-0000-0000-000046090000}"/>
    <cellStyle name="설명 텍스트 2 6" xfId="2399" xr:uid="{00000000-0005-0000-0000-000047090000}"/>
    <cellStyle name="설명 텍스트 2 60" xfId="2400" xr:uid="{00000000-0005-0000-0000-000048090000}"/>
    <cellStyle name="설명 텍스트 2 61" xfId="2401" xr:uid="{00000000-0005-0000-0000-000049090000}"/>
    <cellStyle name="설명 텍스트 2 62" xfId="2402" xr:uid="{00000000-0005-0000-0000-00004A090000}"/>
    <cellStyle name="설명 텍스트 2 63" xfId="2403" xr:uid="{00000000-0005-0000-0000-00004B090000}"/>
    <cellStyle name="설명 텍스트 2 64" xfId="2404" xr:uid="{00000000-0005-0000-0000-00004C090000}"/>
    <cellStyle name="설명 텍스트 2 65" xfId="2405" xr:uid="{00000000-0005-0000-0000-00004D090000}"/>
    <cellStyle name="설명 텍스트 2 66" xfId="2406" xr:uid="{00000000-0005-0000-0000-00004E090000}"/>
    <cellStyle name="설명 텍스트 2 67" xfId="2407" xr:uid="{00000000-0005-0000-0000-00004F090000}"/>
    <cellStyle name="설명 텍스트 2 68" xfId="2408" xr:uid="{00000000-0005-0000-0000-000050090000}"/>
    <cellStyle name="설명 텍스트 2 69" xfId="2409" xr:uid="{00000000-0005-0000-0000-000051090000}"/>
    <cellStyle name="설명 텍스트 2 7" xfId="2410" xr:uid="{00000000-0005-0000-0000-000052090000}"/>
    <cellStyle name="설명 텍스트 2 70" xfId="2411" xr:uid="{00000000-0005-0000-0000-000053090000}"/>
    <cellStyle name="설명 텍스트 2 71" xfId="2412" xr:uid="{00000000-0005-0000-0000-000054090000}"/>
    <cellStyle name="설명 텍스트 2 72" xfId="2413" xr:uid="{00000000-0005-0000-0000-000055090000}"/>
    <cellStyle name="설명 텍스트 2 73" xfId="2414" xr:uid="{00000000-0005-0000-0000-000056090000}"/>
    <cellStyle name="설명 텍스트 2 74" xfId="2415" xr:uid="{00000000-0005-0000-0000-000057090000}"/>
    <cellStyle name="설명 텍스트 2 75" xfId="2416" xr:uid="{00000000-0005-0000-0000-000058090000}"/>
    <cellStyle name="설명 텍스트 2 76" xfId="2417" xr:uid="{00000000-0005-0000-0000-000059090000}"/>
    <cellStyle name="설명 텍스트 2 77" xfId="2418" xr:uid="{00000000-0005-0000-0000-00005A090000}"/>
    <cellStyle name="설명 텍스트 2 78" xfId="2419" xr:uid="{00000000-0005-0000-0000-00005B090000}"/>
    <cellStyle name="설명 텍스트 2 79" xfId="2420" xr:uid="{00000000-0005-0000-0000-00005C090000}"/>
    <cellStyle name="설명 텍스트 2 8" xfId="2421" xr:uid="{00000000-0005-0000-0000-00005D090000}"/>
    <cellStyle name="설명 텍스트 2 80" xfId="2422" xr:uid="{00000000-0005-0000-0000-00005E090000}"/>
    <cellStyle name="설명 텍스트 2 9" xfId="2423" xr:uid="{00000000-0005-0000-0000-00005F090000}"/>
    <cellStyle name="셀 확인 2" xfId="2424" xr:uid="{00000000-0005-0000-0000-000060090000}"/>
    <cellStyle name="셀 확인 2 10" xfId="2425" xr:uid="{00000000-0005-0000-0000-000061090000}"/>
    <cellStyle name="셀 확인 2 11" xfId="2426" xr:uid="{00000000-0005-0000-0000-000062090000}"/>
    <cellStyle name="셀 확인 2 12" xfId="2427" xr:uid="{00000000-0005-0000-0000-000063090000}"/>
    <cellStyle name="셀 확인 2 13" xfId="2428" xr:uid="{00000000-0005-0000-0000-000064090000}"/>
    <cellStyle name="셀 확인 2 14" xfId="2429" xr:uid="{00000000-0005-0000-0000-000065090000}"/>
    <cellStyle name="셀 확인 2 15" xfId="2430" xr:uid="{00000000-0005-0000-0000-000066090000}"/>
    <cellStyle name="셀 확인 2 16" xfId="2431" xr:uid="{00000000-0005-0000-0000-000067090000}"/>
    <cellStyle name="셀 확인 2 17" xfId="2432" xr:uid="{00000000-0005-0000-0000-000068090000}"/>
    <cellStyle name="셀 확인 2 18" xfId="2433" xr:uid="{00000000-0005-0000-0000-000069090000}"/>
    <cellStyle name="셀 확인 2 19" xfId="2434" xr:uid="{00000000-0005-0000-0000-00006A090000}"/>
    <cellStyle name="셀 확인 2 2" xfId="2435" xr:uid="{00000000-0005-0000-0000-00006B090000}"/>
    <cellStyle name="셀 확인 2 20" xfId="2436" xr:uid="{00000000-0005-0000-0000-00006C090000}"/>
    <cellStyle name="셀 확인 2 21" xfId="2437" xr:uid="{00000000-0005-0000-0000-00006D090000}"/>
    <cellStyle name="셀 확인 2 22" xfId="2438" xr:uid="{00000000-0005-0000-0000-00006E090000}"/>
    <cellStyle name="셀 확인 2 23" xfId="2439" xr:uid="{00000000-0005-0000-0000-00006F090000}"/>
    <cellStyle name="셀 확인 2 24" xfId="2440" xr:uid="{00000000-0005-0000-0000-000070090000}"/>
    <cellStyle name="셀 확인 2 25" xfId="2441" xr:uid="{00000000-0005-0000-0000-000071090000}"/>
    <cellStyle name="셀 확인 2 26" xfId="2442" xr:uid="{00000000-0005-0000-0000-000072090000}"/>
    <cellStyle name="셀 확인 2 27" xfId="2443" xr:uid="{00000000-0005-0000-0000-000073090000}"/>
    <cellStyle name="셀 확인 2 28" xfId="2444" xr:uid="{00000000-0005-0000-0000-000074090000}"/>
    <cellStyle name="셀 확인 2 29" xfId="2445" xr:uid="{00000000-0005-0000-0000-000075090000}"/>
    <cellStyle name="셀 확인 2 3" xfId="2446" xr:uid="{00000000-0005-0000-0000-000076090000}"/>
    <cellStyle name="셀 확인 2 30" xfId="2447" xr:uid="{00000000-0005-0000-0000-000077090000}"/>
    <cellStyle name="셀 확인 2 31" xfId="2448" xr:uid="{00000000-0005-0000-0000-000078090000}"/>
    <cellStyle name="셀 확인 2 32" xfId="2449" xr:uid="{00000000-0005-0000-0000-000079090000}"/>
    <cellStyle name="셀 확인 2 33" xfId="2450" xr:uid="{00000000-0005-0000-0000-00007A090000}"/>
    <cellStyle name="셀 확인 2 34" xfId="2451" xr:uid="{00000000-0005-0000-0000-00007B090000}"/>
    <cellStyle name="셀 확인 2 35" xfId="2452" xr:uid="{00000000-0005-0000-0000-00007C090000}"/>
    <cellStyle name="셀 확인 2 36" xfId="2453" xr:uid="{00000000-0005-0000-0000-00007D090000}"/>
    <cellStyle name="셀 확인 2 37" xfId="2454" xr:uid="{00000000-0005-0000-0000-00007E090000}"/>
    <cellStyle name="셀 확인 2 38" xfId="2455" xr:uid="{00000000-0005-0000-0000-00007F090000}"/>
    <cellStyle name="셀 확인 2 39" xfId="2456" xr:uid="{00000000-0005-0000-0000-000080090000}"/>
    <cellStyle name="셀 확인 2 4" xfId="2457" xr:uid="{00000000-0005-0000-0000-000081090000}"/>
    <cellStyle name="셀 확인 2 40" xfId="2458" xr:uid="{00000000-0005-0000-0000-000082090000}"/>
    <cellStyle name="셀 확인 2 41" xfId="2459" xr:uid="{00000000-0005-0000-0000-000083090000}"/>
    <cellStyle name="셀 확인 2 42" xfId="2460" xr:uid="{00000000-0005-0000-0000-000084090000}"/>
    <cellStyle name="셀 확인 2 43" xfId="2461" xr:uid="{00000000-0005-0000-0000-000085090000}"/>
    <cellStyle name="셀 확인 2 44" xfId="2462" xr:uid="{00000000-0005-0000-0000-000086090000}"/>
    <cellStyle name="셀 확인 2 45" xfId="2463" xr:uid="{00000000-0005-0000-0000-000087090000}"/>
    <cellStyle name="셀 확인 2 46" xfId="2464" xr:uid="{00000000-0005-0000-0000-000088090000}"/>
    <cellStyle name="셀 확인 2 47" xfId="2465" xr:uid="{00000000-0005-0000-0000-000089090000}"/>
    <cellStyle name="셀 확인 2 48" xfId="2466" xr:uid="{00000000-0005-0000-0000-00008A090000}"/>
    <cellStyle name="셀 확인 2 49" xfId="2467" xr:uid="{00000000-0005-0000-0000-00008B090000}"/>
    <cellStyle name="셀 확인 2 5" xfId="2468" xr:uid="{00000000-0005-0000-0000-00008C090000}"/>
    <cellStyle name="셀 확인 2 50" xfId="2469" xr:uid="{00000000-0005-0000-0000-00008D090000}"/>
    <cellStyle name="셀 확인 2 51" xfId="2470" xr:uid="{00000000-0005-0000-0000-00008E090000}"/>
    <cellStyle name="셀 확인 2 52" xfId="2471" xr:uid="{00000000-0005-0000-0000-00008F090000}"/>
    <cellStyle name="셀 확인 2 53" xfId="2472" xr:uid="{00000000-0005-0000-0000-000090090000}"/>
    <cellStyle name="셀 확인 2 54" xfId="2473" xr:uid="{00000000-0005-0000-0000-000091090000}"/>
    <cellStyle name="셀 확인 2 55" xfId="2474" xr:uid="{00000000-0005-0000-0000-000092090000}"/>
    <cellStyle name="셀 확인 2 56" xfId="2475" xr:uid="{00000000-0005-0000-0000-000093090000}"/>
    <cellStyle name="셀 확인 2 57" xfId="2476" xr:uid="{00000000-0005-0000-0000-000094090000}"/>
    <cellStyle name="셀 확인 2 58" xfId="2477" xr:uid="{00000000-0005-0000-0000-000095090000}"/>
    <cellStyle name="셀 확인 2 59" xfId="2478" xr:uid="{00000000-0005-0000-0000-000096090000}"/>
    <cellStyle name="셀 확인 2 6" xfId="2479" xr:uid="{00000000-0005-0000-0000-000097090000}"/>
    <cellStyle name="셀 확인 2 60" xfId="2480" xr:uid="{00000000-0005-0000-0000-000098090000}"/>
    <cellStyle name="셀 확인 2 61" xfId="2481" xr:uid="{00000000-0005-0000-0000-000099090000}"/>
    <cellStyle name="셀 확인 2 62" xfId="2482" xr:uid="{00000000-0005-0000-0000-00009A090000}"/>
    <cellStyle name="셀 확인 2 63" xfId="2483" xr:uid="{00000000-0005-0000-0000-00009B090000}"/>
    <cellStyle name="셀 확인 2 64" xfId="2484" xr:uid="{00000000-0005-0000-0000-00009C090000}"/>
    <cellStyle name="셀 확인 2 65" xfId="2485" xr:uid="{00000000-0005-0000-0000-00009D090000}"/>
    <cellStyle name="셀 확인 2 66" xfId="2486" xr:uid="{00000000-0005-0000-0000-00009E090000}"/>
    <cellStyle name="셀 확인 2 67" xfId="2487" xr:uid="{00000000-0005-0000-0000-00009F090000}"/>
    <cellStyle name="셀 확인 2 68" xfId="2488" xr:uid="{00000000-0005-0000-0000-0000A0090000}"/>
    <cellStyle name="셀 확인 2 69" xfId="2489" xr:uid="{00000000-0005-0000-0000-0000A1090000}"/>
    <cellStyle name="셀 확인 2 7" xfId="2490" xr:uid="{00000000-0005-0000-0000-0000A2090000}"/>
    <cellStyle name="셀 확인 2 70" xfId="2491" xr:uid="{00000000-0005-0000-0000-0000A3090000}"/>
    <cellStyle name="셀 확인 2 71" xfId="2492" xr:uid="{00000000-0005-0000-0000-0000A4090000}"/>
    <cellStyle name="셀 확인 2 72" xfId="2493" xr:uid="{00000000-0005-0000-0000-0000A5090000}"/>
    <cellStyle name="셀 확인 2 73" xfId="2494" xr:uid="{00000000-0005-0000-0000-0000A6090000}"/>
    <cellStyle name="셀 확인 2 74" xfId="2495" xr:uid="{00000000-0005-0000-0000-0000A7090000}"/>
    <cellStyle name="셀 확인 2 75" xfId="2496" xr:uid="{00000000-0005-0000-0000-0000A8090000}"/>
    <cellStyle name="셀 확인 2 76" xfId="2497" xr:uid="{00000000-0005-0000-0000-0000A9090000}"/>
    <cellStyle name="셀 확인 2 77" xfId="2498" xr:uid="{00000000-0005-0000-0000-0000AA090000}"/>
    <cellStyle name="셀 확인 2 78" xfId="2499" xr:uid="{00000000-0005-0000-0000-0000AB090000}"/>
    <cellStyle name="셀 확인 2 79" xfId="2500" xr:uid="{00000000-0005-0000-0000-0000AC090000}"/>
    <cellStyle name="셀 확인 2 8" xfId="2501" xr:uid="{00000000-0005-0000-0000-0000AD090000}"/>
    <cellStyle name="셀 확인 2 80" xfId="2502" xr:uid="{00000000-0005-0000-0000-0000AE090000}"/>
    <cellStyle name="셀 확인 2 9" xfId="2503" xr:uid="{00000000-0005-0000-0000-0000AF090000}"/>
    <cellStyle name="쉼표 [0]" xfId="8" builtinId="6"/>
    <cellStyle name="쉼표 [0] 2" xfId="2" xr:uid="{00000000-0005-0000-0000-0000B1090000}"/>
    <cellStyle name="쉼표 [0] 2 2" xfId="6" xr:uid="{00000000-0005-0000-0000-0000B2090000}"/>
    <cellStyle name="쉼표 [0] 2 2 2" xfId="2504" xr:uid="{00000000-0005-0000-0000-0000B3090000}"/>
    <cellStyle name="쉼표 [0] 2 3" xfId="2505" xr:uid="{00000000-0005-0000-0000-0000B4090000}"/>
    <cellStyle name="쉼표 [0] 2 3 2" xfId="2506" xr:uid="{00000000-0005-0000-0000-0000B5090000}"/>
    <cellStyle name="쉼표 [0] 2 4" xfId="2507" xr:uid="{00000000-0005-0000-0000-0000B6090000}"/>
    <cellStyle name="쉼표 [0] 2 4 2" xfId="2508" xr:uid="{00000000-0005-0000-0000-0000B7090000}"/>
    <cellStyle name="쉼표 [0] 2 5" xfId="2509" xr:uid="{00000000-0005-0000-0000-0000B8090000}"/>
    <cellStyle name="쉼표 [0] 2 5 2" xfId="2510" xr:uid="{00000000-0005-0000-0000-0000B9090000}"/>
    <cellStyle name="쉼표 [0] 2 6" xfId="2511" xr:uid="{00000000-0005-0000-0000-0000BA090000}"/>
    <cellStyle name="쉼표 [0] 3" xfId="4" xr:uid="{00000000-0005-0000-0000-0000BB090000}"/>
    <cellStyle name="쉼표 [0] 3 2" xfId="2512" xr:uid="{00000000-0005-0000-0000-0000BC090000}"/>
    <cellStyle name="쉼표 [0] 3 2 10" xfId="2513" xr:uid="{00000000-0005-0000-0000-0000BD090000}"/>
    <cellStyle name="쉼표 [0] 3 2 10 2" xfId="2514" xr:uid="{00000000-0005-0000-0000-0000BE090000}"/>
    <cellStyle name="쉼표 [0] 3 2 100" xfId="2515" xr:uid="{00000000-0005-0000-0000-0000BF090000}"/>
    <cellStyle name="쉼표 [0] 3 2 100 2" xfId="2516" xr:uid="{00000000-0005-0000-0000-0000C0090000}"/>
    <cellStyle name="쉼표 [0] 3 2 101" xfId="2517" xr:uid="{00000000-0005-0000-0000-0000C1090000}"/>
    <cellStyle name="쉼표 [0] 3 2 101 2" xfId="2518" xr:uid="{00000000-0005-0000-0000-0000C2090000}"/>
    <cellStyle name="쉼표 [0] 3 2 102" xfId="2519" xr:uid="{00000000-0005-0000-0000-0000C3090000}"/>
    <cellStyle name="쉼표 [0] 3 2 102 2" xfId="2520" xr:uid="{00000000-0005-0000-0000-0000C4090000}"/>
    <cellStyle name="쉼표 [0] 3 2 103" xfId="2521" xr:uid="{00000000-0005-0000-0000-0000C5090000}"/>
    <cellStyle name="쉼표 [0] 3 2 103 2" xfId="2522" xr:uid="{00000000-0005-0000-0000-0000C6090000}"/>
    <cellStyle name="쉼표 [0] 3 2 104" xfId="2523" xr:uid="{00000000-0005-0000-0000-0000C7090000}"/>
    <cellStyle name="쉼표 [0] 3 2 104 2" xfId="2524" xr:uid="{00000000-0005-0000-0000-0000C8090000}"/>
    <cellStyle name="쉼표 [0] 3 2 105" xfId="2525" xr:uid="{00000000-0005-0000-0000-0000C9090000}"/>
    <cellStyle name="쉼표 [0] 3 2 105 2" xfId="2526" xr:uid="{00000000-0005-0000-0000-0000CA090000}"/>
    <cellStyle name="쉼표 [0] 3 2 106" xfId="2527" xr:uid="{00000000-0005-0000-0000-0000CB090000}"/>
    <cellStyle name="쉼표 [0] 3 2 106 2" xfId="2528" xr:uid="{00000000-0005-0000-0000-0000CC090000}"/>
    <cellStyle name="쉼표 [0] 3 2 107" xfId="2529" xr:uid="{00000000-0005-0000-0000-0000CD090000}"/>
    <cellStyle name="쉼표 [0] 3 2 107 2" xfId="2530" xr:uid="{00000000-0005-0000-0000-0000CE090000}"/>
    <cellStyle name="쉼표 [0] 3 2 108" xfId="2531" xr:uid="{00000000-0005-0000-0000-0000CF090000}"/>
    <cellStyle name="쉼표 [0] 3 2 108 2" xfId="2532" xr:uid="{00000000-0005-0000-0000-0000D0090000}"/>
    <cellStyle name="쉼표 [0] 3 2 109" xfId="2533" xr:uid="{00000000-0005-0000-0000-0000D1090000}"/>
    <cellStyle name="쉼표 [0] 3 2 109 2" xfId="2534" xr:uid="{00000000-0005-0000-0000-0000D2090000}"/>
    <cellStyle name="쉼표 [0] 3 2 11" xfId="2535" xr:uid="{00000000-0005-0000-0000-0000D3090000}"/>
    <cellStyle name="쉼표 [0] 3 2 11 2" xfId="2536" xr:uid="{00000000-0005-0000-0000-0000D4090000}"/>
    <cellStyle name="쉼표 [0] 3 2 110" xfId="2537" xr:uid="{00000000-0005-0000-0000-0000D5090000}"/>
    <cellStyle name="쉼표 [0] 3 2 110 2" xfId="2538" xr:uid="{00000000-0005-0000-0000-0000D6090000}"/>
    <cellStyle name="쉼표 [0] 3 2 111" xfId="2539" xr:uid="{00000000-0005-0000-0000-0000D7090000}"/>
    <cellStyle name="쉼표 [0] 3 2 111 2" xfId="2540" xr:uid="{00000000-0005-0000-0000-0000D8090000}"/>
    <cellStyle name="쉼표 [0] 3 2 112" xfId="2541" xr:uid="{00000000-0005-0000-0000-0000D9090000}"/>
    <cellStyle name="쉼표 [0] 3 2 112 2" xfId="2542" xr:uid="{00000000-0005-0000-0000-0000DA090000}"/>
    <cellStyle name="쉼표 [0] 3 2 113" xfId="2543" xr:uid="{00000000-0005-0000-0000-0000DB090000}"/>
    <cellStyle name="쉼표 [0] 3 2 113 2" xfId="2544" xr:uid="{00000000-0005-0000-0000-0000DC090000}"/>
    <cellStyle name="쉼표 [0] 3 2 114" xfId="2545" xr:uid="{00000000-0005-0000-0000-0000DD090000}"/>
    <cellStyle name="쉼표 [0] 3 2 114 2" xfId="2546" xr:uid="{00000000-0005-0000-0000-0000DE090000}"/>
    <cellStyle name="쉼표 [0] 3 2 115" xfId="2547" xr:uid="{00000000-0005-0000-0000-0000DF090000}"/>
    <cellStyle name="쉼표 [0] 3 2 115 2" xfId="2548" xr:uid="{00000000-0005-0000-0000-0000E0090000}"/>
    <cellStyle name="쉼표 [0] 3 2 116" xfId="2549" xr:uid="{00000000-0005-0000-0000-0000E1090000}"/>
    <cellStyle name="쉼표 [0] 3 2 116 2" xfId="2550" xr:uid="{00000000-0005-0000-0000-0000E2090000}"/>
    <cellStyle name="쉼표 [0] 3 2 117" xfId="2551" xr:uid="{00000000-0005-0000-0000-0000E3090000}"/>
    <cellStyle name="쉼표 [0] 3 2 117 2" xfId="2552" xr:uid="{00000000-0005-0000-0000-0000E4090000}"/>
    <cellStyle name="쉼표 [0] 3 2 118" xfId="2553" xr:uid="{00000000-0005-0000-0000-0000E5090000}"/>
    <cellStyle name="쉼표 [0] 3 2 118 2" xfId="2554" xr:uid="{00000000-0005-0000-0000-0000E6090000}"/>
    <cellStyle name="쉼표 [0] 3 2 119" xfId="2555" xr:uid="{00000000-0005-0000-0000-0000E7090000}"/>
    <cellStyle name="쉼표 [0] 3 2 119 2" xfId="2556" xr:uid="{00000000-0005-0000-0000-0000E8090000}"/>
    <cellStyle name="쉼표 [0] 3 2 12" xfId="2557" xr:uid="{00000000-0005-0000-0000-0000E9090000}"/>
    <cellStyle name="쉼표 [0] 3 2 12 2" xfId="2558" xr:uid="{00000000-0005-0000-0000-0000EA090000}"/>
    <cellStyle name="쉼표 [0] 3 2 120" xfId="2559" xr:uid="{00000000-0005-0000-0000-0000EB090000}"/>
    <cellStyle name="쉼표 [0] 3 2 120 2" xfId="2560" xr:uid="{00000000-0005-0000-0000-0000EC090000}"/>
    <cellStyle name="쉼표 [0] 3 2 121" xfId="2561" xr:uid="{00000000-0005-0000-0000-0000ED090000}"/>
    <cellStyle name="쉼표 [0] 3 2 121 2" xfId="2562" xr:uid="{00000000-0005-0000-0000-0000EE090000}"/>
    <cellStyle name="쉼표 [0] 3 2 122" xfId="2563" xr:uid="{00000000-0005-0000-0000-0000EF090000}"/>
    <cellStyle name="쉼표 [0] 3 2 122 2" xfId="2564" xr:uid="{00000000-0005-0000-0000-0000F0090000}"/>
    <cellStyle name="쉼표 [0] 3 2 123" xfId="2565" xr:uid="{00000000-0005-0000-0000-0000F1090000}"/>
    <cellStyle name="쉼표 [0] 3 2 123 2" xfId="2566" xr:uid="{00000000-0005-0000-0000-0000F2090000}"/>
    <cellStyle name="쉼표 [0] 3 2 124" xfId="2567" xr:uid="{00000000-0005-0000-0000-0000F3090000}"/>
    <cellStyle name="쉼표 [0] 3 2 124 2" xfId="2568" xr:uid="{00000000-0005-0000-0000-0000F4090000}"/>
    <cellStyle name="쉼표 [0] 3 2 125" xfId="2569" xr:uid="{00000000-0005-0000-0000-0000F5090000}"/>
    <cellStyle name="쉼표 [0] 3 2 125 2" xfId="2570" xr:uid="{00000000-0005-0000-0000-0000F6090000}"/>
    <cellStyle name="쉼표 [0] 3 2 126" xfId="2571" xr:uid="{00000000-0005-0000-0000-0000F7090000}"/>
    <cellStyle name="쉼표 [0] 3 2 126 2" xfId="2572" xr:uid="{00000000-0005-0000-0000-0000F8090000}"/>
    <cellStyle name="쉼표 [0] 3 2 127" xfId="2573" xr:uid="{00000000-0005-0000-0000-0000F9090000}"/>
    <cellStyle name="쉼표 [0] 3 2 13" xfId="2574" xr:uid="{00000000-0005-0000-0000-0000FA090000}"/>
    <cellStyle name="쉼표 [0] 3 2 13 2" xfId="2575" xr:uid="{00000000-0005-0000-0000-0000FB090000}"/>
    <cellStyle name="쉼표 [0] 3 2 14" xfId="2576" xr:uid="{00000000-0005-0000-0000-0000FC090000}"/>
    <cellStyle name="쉼표 [0] 3 2 14 2" xfId="2577" xr:uid="{00000000-0005-0000-0000-0000FD090000}"/>
    <cellStyle name="쉼표 [0] 3 2 15" xfId="2578" xr:uid="{00000000-0005-0000-0000-0000FE090000}"/>
    <cellStyle name="쉼표 [0] 3 2 15 2" xfId="2579" xr:uid="{00000000-0005-0000-0000-0000FF090000}"/>
    <cellStyle name="쉼표 [0] 3 2 16" xfId="2580" xr:uid="{00000000-0005-0000-0000-0000000A0000}"/>
    <cellStyle name="쉼표 [0] 3 2 16 2" xfId="2581" xr:uid="{00000000-0005-0000-0000-0000010A0000}"/>
    <cellStyle name="쉼표 [0] 3 2 17" xfId="2582" xr:uid="{00000000-0005-0000-0000-0000020A0000}"/>
    <cellStyle name="쉼표 [0] 3 2 17 2" xfId="2583" xr:uid="{00000000-0005-0000-0000-0000030A0000}"/>
    <cellStyle name="쉼표 [0] 3 2 18" xfId="2584" xr:uid="{00000000-0005-0000-0000-0000040A0000}"/>
    <cellStyle name="쉼표 [0] 3 2 18 2" xfId="2585" xr:uid="{00000000-0005-0000-0000-0000050A0000}"/>
    <cellStyle name="쉼표 [0] 3 2 19" xfId="2586" xr:uid="{00000000-0005-0000-0000-0000060A0000}"/>
    <cellStyle name="쉼표 [0] 3 2 19 2" xfId="2587" xr:uid="{00000000-0005-0000-0000-0000070A0000}"/>
    <cellStyle name="쉼표 [0] 3 2 2" xfId="2588" xr:uid="{00000000-0005-0000-0000-0000080A0000}"/>
    <cellStyle name="쉼표 [0] 3 2 2 2" xfId="2589" xr:uid="{00000000-0005-0000-0000-0000090A0000}"/>
    <cellStyle name="쉼표 [0] 3 2 20" xfId="2590" xr:uid="{00000000-0005-0000-0000-00000A0A0000}"/>
    <cellStyle name="쉼표 [0] 3 2 20 2" xfId="2591" xr:uid="{00000000-0005-0000-0000-00000B0A0000}"/>
    <cellStyle name="쉼표 [0] 3 2 21" xfId="2592" xr:uid="{00000000-0005-0000-0000-00000C0A0000}"/>
    <cellStyle name="쉼표 [0] 3 2 21 2" xfId="2593" xr:uid="{00000000-0005-0000-0000-00000D0A0000}"/>
    <cellStyle name="쉼표 [0] 3 2 22" xfId="2594" xr:uid="{00000000-0005-0000-0000-00000E0A0000}"/>
    <cellStyle name="쉼표 [0] 3 2 22 2" xfId="2595" xr:uid="{00000000-0005-0000-0000-00000F0A0000}"/>
    <cellStyle name="쉼표 [0] 3 2 23" xfId="2596" xr:uid="{00000000-0005-0000-0000-0000100A0000}"/>
    <cellStyle name="쉼표 [0] 3 2 23 2" xfId="2597" xr:uid="{00000000-0005-0000-0000-0000110A0000}"/>
    <cellStyle name="쉼표 [0] 3 2 24" xfId="2598" xr:uid="{00000000-0005-0000-0000-0000120A0000}"/>
    <cellStyle name="쉼표 [0] 3 2 24 2" xfId="2599" xr:uid="{00000000-0005-0000-0000-0000130A0000}"/>
    <cellStyle name="쉼표 [0] 3 2 25" xfId="2600" xr:uid="{00000000-0005-0000-0000-0000140A0000}"/>
    <cellStyle name="쉼표 [0] 3 2 25 2" xfId="2601" xr:uid="{00000000-0005-0000-0000-0000150A0000}"/>
    <cellStyle name="쉼표 [0] 3 2 26" xfId="2602" xr:uid="{00000000-0005-0000-0000-0000160A0000}"/>
    <cellStyle name="쉼표 [0] 3 2 26 2" xfId="2603" xr:uid="{00000000-0005-0000-0000-0000170A0000}"/>
    <cellStyle name="쉼표 [0] 3 2 27" xfId="2604" xr:uid="{00000000-0005-0000-0000-0000180A0000}"/>
    <cellStyle name="쉼표 [0] 3 2 27 2" xfId="2605" xr:uid="{00000000-0005-0000-0000-0000190A0000}"/>
    <cellStyle name="쉼표 [0] 3 2 28" xfId="2606" xr:uid="{00000000-0005-0000-0000-00001A0A0000}"/>
    <cellStyle name="쉼표 [0] 3 2 28 2" xfId="2607" xr:uid="{00000000-0005-0000-0000-00001B0A0000}"/>
    <cellStyle name="쉼표 [0] 3 2 29" xfId="2608" xr:uid="{00000000-0005-0000-0000-00001C0A0000}"/>
    <cellStyle name="쉼표 [0] 3 2 29 2" xfId="2609" xr:uid="{00000000-0005-0000-0000-00001D0A0000}"/>
    <cellStyle name="쉼표 [0] 3 2 3" xfId="2610" xr:uid="{00000000-0005-0000-0000-00001E0A0000}"/>
    <cellStyle name="쉼표 [0] 3 2 3 2" xfId="2611" xr:uid="{00000000-0005-0000-0000-00001F0A0000}"/>
    <cellStyle name="쉼표 [0] 3 2 30" xfId="2612" xr:uid="{00000000-0005-0000-0000-0000200A0000}"/>
    <cellStyle name="쉼표 [0] 3 2 30 2" xfId="2613" xr:uid="{00000000-0005-0000-0000-0000210A0000}"/>
    <cellStyle name="쉼표 [0] 3 2 31" xfId="2614" xr:uid="{00000000-0005-0000-0000-0000220A0000}"/>
    <cellStyle name="쉼표 [0] 3 2 31 2" xfId="2615" xr:uid="{00000000-0005-0000-0000-0000230A0000}"/>
    <cellStyle name="쉼표 [0] 3 2 32" xfId="2616" xr:uid="{00000000-0005-0000-0000-0000240A0000}"/>
    <cellStyle name="쉼표 [0] 3 2 32 2" xfId="2617" xr:uid="{00000000-0005-0000-0000-0000250A0000}"/>
    <cellStyle name="쉼표 [0] 3 2 33" xfId="2618" xr:uid="{00000000-0005-0000-0000-0000260A0000}"/>
    <cellStyle name="쉼표 [0] 3 2 33 2" xfId="2619" xr:uid="{00000000-0005-0000-0000-0000270A0000}"/>
    <cellStyle name="쉼표 [0] 3 2 34" xfId="2620" xr:uid="{00000000-0005-0000-0000-0000280A0000}"/>
    <cellStyle name="쉼표 [0] 3 2 34 2" xfId="2621" xr:uid="{00000000-0005-0000-0000-0000290A0000}"/>
    <cellStyle name="쉼표 [0] 3 2 35" xfId="2622" xr:uid="{00000000-0005-0000-0000-00002A0A0000}"/>
    <cellStyle name="쉼표 [0] 3 2 35 2" xfId="2623" xr:uid="{00000000-0005-0000-0000-00002B0A0000}"/>
    <cellStyle name="쉼표 [0] 3 2 36" xfId="2624" xr:uid="{00000000-0005-0000-0000-00002C0A0000}"/>
    <cellStyle name="쉼표 [0] 3 2 36 2" xfId="2625" xr:uid="{00000000-0005-0000-0000-00002D0A0000}"/>
    <cellStyle name="쉼표 [0] 3 2 37" xfId="2626" xr:uid="{00000000-0005-0000-0000-00002E0A0000}"/>
    <cellStyle name="쉼표 [0] 3 2 37 2" xfId="2627" xr:uid="{00000000-0005-0000-0000-00002F0A0000}"/>
    <cellStyle name="쉼표 [0] 3 2 38" xfId="2628" xr:uid="{00000000-0005-0000-0000-0000300A0000}"/>
    <cellStyle name="쉼표 [0] 3 2 38 2" xfId="2629" xr:uid="{00000000-0005-0000-0000-0000310A0000}"/>
    <cellStyle name="쉼표 [0] 3 2 39" xfId="2630" xr:uid="{00000000-0005-0000-0000-0000320A0000}"/>
    <cellStyle name="쉼표 [0] 3 2 39 2" xfId="2631" xr:uid="{00000000-0005-0000-0000-0000330A0000}"/>
    <cellStyle name="쉼표 [0] 3 2 4" xfId="2632" xr:uid="{00000000-0005-0000-0000-0000340A0000}"/>
    <cellStyle name="쉼표 [0] 3 2 4 2" xfId="2633" xr:uid="{00000000-0005-0000-0000-0000350A0000}"/>
    <cellStyle name="쉼표 [0] 3 2 40" xfId="2634" xr:uid="{00000000-0005-0000-0000-0000360A0000}"/>
    <cellStyle name="쉼표 [0] 3 2 40 2" xfId="2635" xr:uid="{00000000-0005-0000-0000-0000370A0000}"/>
    <cellStyle name="쉼표 [0] 3 2 41" xfId="2636" xr:uid="{00000000-0005-0000-0000-0000380A0000}"/>
    <cellStyle name="쉼표 [0] 3 2 41 2" xfId="2637" xr:uid="{00000000-0005-0000-0000-0000390A0000}"/>
    <cellStyle name="쉼표 [0] 3 2 42" xfId="2638" xr:uid="{00000000-0005-0000-0000-00003A0A0000}"/>
    <cellStyle name="쉼표 [0] 3 2 42 2" xfId="2639" xr:uid="{00000000-0005-0000-0000-00003B0A0000}"/>
    <cellStyle name="쉼표 [0] 3 2 43" xfId="2640" xr:uid="{00000000-0005-0000-0000-00003C0A0000}"/>
    <cellStyle name="쉼표 [0] 3 2 43 2" xfId="2641" xr:uid="{00000000-0005-0000-0000-00003D0A0000}"/>
    <cellStyle name="쉼표 [0] 3 2 44" xfId="2642" xr:uid="{00000000-0005-0000-0000-00003E0A0000}"/>
    <cellStyle name="쉼표 [0] 3 2 44 2" xfId="2643" xr:uid="{00000000-0005-0000-0000-00003F0A0000}"/>
    <cellStyle name="쉼표 [0] 3 2 45" xfId="2644" xr:uid="{00000000-0005-0000-0000-0000400A0000}"/>
    <cellStyle name="쉼표 [0] 3 2 45 2" xfId="2645" xr:uid="{00000000-0005-0000-0000-0000410A0000}"/>
    <cellStyle name="쉼표 [0] 3 2 46" xfId="2646" xr:uid="{00000000-0005-0000-0000-0000420A0000}"/>
    <cellStyle name="쉼표 [0] 3 2 46 2" xfId="2647" xr:uid="{00000000-0005-0000-0000-0000430A0000}"/>
    <cellStyle name="쉼표 [0] 3 2 47" xfId="2648" xr:uid="{00000000-0005-0000-0000-0000440A0000}"/>
    <cellStyle name="쉼표 [0] 3 2 47 2" xfId="2649" xr:uid="{00000000-0005-0000-0000-0000450A0000}"/>
    <cellStyle name="쉼표 [0] 3 2 48" xfId="2650" xr:uid="{00000000-0005-0000-0000-0000460A0000}"/>
    <cellStyle name="쉼표 [0] 3 2 48 2" xfId="2651" xr:uid="{00000000-0005-0000-0000-0000470A0000}"/>
    <cellStyle name="쉼표 [0] 3 2 49" xfId="2652" xr:uid="{00000000-0005-0000-0000-0000480A0000}"/>
    <cellStyle name="쉼표 [0] 3 2 49 2" xfId="2653" xr:uid="{00000000-0005-0000-0000-0000490A0000}"/>
    <cellStyle name="쉼표 [0] 3 2 5" xfId="2654" xr:uid="{00000000-0005-0000-0000-00004A0A0000}"/>
    <cellStyle name="쉼표 [0] 3 2 5 2" xfId="2655" xr:uid="{00000000-0005-0000-0000-00004B0A0000}"/>
    <cellStyle name="쉼표 [0] 3 2 50" xfId="2656" xr:uid="{00000000-0005-0000-0000-00004C0A0000}"/>
    <cellStyle name="쉼표 [0] 3 2 50 2" xfId="2657" xr:uid="{00000000-0005-0000-0000-00004D0A0000}"/>
    <cellStyle name="쉼표 [0] 3 2 51" xfId="2658" xr:uid="{00000000-0005-0000-0000-00004E0A0000}"/>
    <cellStyle name="쉼표 [0] 3 2 51 2" xfId="2659" xr:uid="{00000000-0005-0000-0000-00004F0A0000}"/>
    <cellStyle name="쉼표 [0] 3 2 52" xfId="2660" xr:uid="{00000000-0005-0000-0000-0000500A0000}"/>
    <cellStyle name="쉼표 [0] 3 2 52 2" xfId="2661" xr:uid="{00000000-0005-0000-0000-0000510A0000}"/>
    <cellStyle name="쉼표 [0] 3 2 53" xfId="2662" xr:uid="{00000000-0005-0000-0000-0000520A0000}"/>
    <cellStyle name="쉼표 [0] 3 2 53 2" xfId="2663" xr:uid="{00000000-0005-0000-0000-0000530A0000}"/>
    <cellStyle name="쉼표 [0] 3 2 54" xfId="2664" xr:uid="{00000000-0005-0000-0000-0000540A0000}"/>
    <cellStyle name="쉼표 [0] 3 2 54 2" xfId="2665" xr:uid="{00000000-0005-0000-0000-0000550A0000}"/>
    <cellStyle name="쉼표 [0] 3 2 55" xfId="2666" xr:uid="{00000000-0005-0000-0000-0000560A0000}"/>
    <cellStyle name="쉼표 [0] 3 2 55 2" xfId="2667" xr:uid="{00000000-0005-0000-0000-0000570A0000}"/>
    <cellStyle name="쉼표 [0] 3 2 56" xfId="2668" xr:uid="{00000000-0005-0000-0000-0000580A0000}"/>
    <cellStyle name="쉼표 [0] 3 2 56 2" xfId="2669" xr:uid="{00000000-0005-0000-0000-0000590A0000}"/>
    <cellStyle name="쉼표 [0] 3 2 57" xfId="2670" xr:uid="{00000000-0005-0000-0000-00005A0A0000}"/>
    <cellStyle name="쉼표 [0] 3 2 57 2" xfId="2671" xr:uid="{00000000-0005-0000-0000-00005B0A0000}"/>
    <cellStyle name="쉼표 [0] 3 2 58" xfId="2672" xr:uid="{00000000-0005-0000-0000-00005C0A0000}"/>
    <cellStyle name="쉼표 [0] 3 2 58 2" xfId="2673" xr:uid="{00000000-0005-0000-0000-00005D0A0000}"/>
    <cellStyle name="쉼표 [0] 3 2 59" xfId="2674" xr:uid="{00000000-0005-0000-0000-00005E0A0000}"/>
    <cellStyle name="쉼표 [0] 3 2 59 2" xfId="2675" xr:uid="{00000000-0005-0000-0000-00005F0A0000}"/>
    <cellStyle name="쉼표 [0] 3 2 6" xfId="2676" xr:uid="{00000000-0005-0000-0000-0000600A0000}"/>
    <cellStyle name="쉼표 [0] 3 2 6 2" xfId="2677" xr:uid="{00000000-0005-0000-0000-0000610A0000}"/>
    <cellStyle name="쉼표 [0] 3 2 60" xfId="2678" xr:uid="{00000000-0005-0000-0000-0000620A0000}"/>
    <cellStyle name="쉼표 [0] 3 2 60 2" xfId="2679" xr:uid="{00000000-0005-0000-0000-0000630A0000}"/>
    <cellStyle name="쉼표 [0] 3 2 61" xfId="2680" xr:uid="{00000000-0005-0000-0000-0000640A0000}"/>
    <cellStyle name="쉼표 [0] 3 2 61 2" xfId="2681" xr:uid="{00000000-0005-0000-0000-0000650A0000}"/>
    <cellStyle name="쉼표 [0] 3 2 62" xfId="2682" xr:uid="{00000000-0005-0000-0000-0000660A0000}"/>
    <cellStyle name="쉼표 [0] 3 2 62 2" xfId="2683" xr:uid="{00000000-0005-0000-0000-0000670A0000}"/>
    <cellStyle name="쉼표 [0] 3 2 63" xfId="2684" xr:uid="{00000000-0005-0000-0000-0000680A0000}"/>
    <cellStyle name="쉼표 [0] 3 2 63 2" xfId="2685" xr:uid="{00000000-0005-0000-0000-0000690A0000}"/>
    <cellStyle name="쉼표 [0] 3 2 64" xfId="2686" xr:uid="{00000000-0005-0000-0000-00006A0A0000}"/>
    <cellStyle name="쉼표 [0] 3 2 64 2" xfId="2687" xr:uid="{00000000-0005-0000-0000-00006B0A0000}"/>
    <cellStyle name="쉼표 [0] 3 2 65" xfId="2688" xr:uid="{00000000-0005-0000-0000-00006C0A0000}"/>
    <cellStyle name="쉼표 [0] 3 2 65 2" xfId="2689" xr:uid="{00000000-0005-0000-0000-00006D0A0000}"/>
    <cellStyle name="쉼표 [0] 3 2 66" xfId="2690" xr:uid="{00000000-0005-0000-0000-00006E0A0000}"/>
    <cellStyle name="쉼표 [0] 3 2 66 2" xfId="2691" xr:uid="{00000000-0005-0000-0000-00006F0A0000}"/>
    <cellStyle name="쉼표 [0] 3 2 67" xfId="2692" xr:uid="{00000000-0005-0000-0000-0000700A0000}"/>
    <cellStyle name="쉼표 [0] 3 2 67 2" xfId="2693" xr:uid="{00000000-0005-0000-0000-0000710A0000}"/>
    <cellStyle name="쉼표 [0] 3 2 68" xfId="2694" xr:uid="{00000000-0005-0000-0000-0000720A0000}"/>
    <cellStyle name="쉼표 [0] 3 2 68 2" xfId="2695" xr:uid="{00000000-0005-0000-0000-0000730A0000}"/>
    <cellStyle name="쉼표 [0] 3 2 69" xfId="2696" xr:uid="{00000000-0005-0000-0000-0000740A0000}"/>
    <cellStyle name="쉼표 [0] 3 2 69 2" xfId="2697" xr:uid="{00000000-0005-0000-0000-0000750A0000}"/>
    <cellStyle name="쉼표 [0] 3 2 7" xfId="2698" xr:uid="{00000000-0005-0000-0000-0000760A0000}"/>
    <cellStyle name="쉼표 [0] 3 2 7 2" xfId="2699" xr:uid="{00000000-0005-0000-0000-0000770A0000}"/>
    <cellStyle name="쉼표 [0] 3 2 70" xfId="2700" xr:uid="{00000000-0005-0000-0000-0000780A0000}"/>
    <cellStyle name="쉼표 [0] 3 2 70 2" xfId="2701" xr:uid="{00000000-0005-0000-0000-0000790A0000}"/>
    <cellStyle name="쉼표 [0] 3 2 71" xfId="2702" xr:uid="{00000000-0005-0000-0000-00007A0A0000}"/>
    <cellStyle name="쉼표 [0] 3 2 71 2" xfId="2703" xr:uid="{00000000-0005-0000-0000-00007B0A0000}"/>
    <cellStyle name="쉼표 [0] 3 2 72" xfId="2704" xr:uid="{00000000-0005-0000-0000-00007C0A0000}"/>
    <cellStyle name="쉼표 [0] 3 2 72 2" xfId="2705" xr:uid="{00000000-0005-0000-0000-00007D0A0000}"/>
    <cellStyle name="쉼표 [0] 3 2 73" xfId="2706" xr:uid="{00000000-0005-0000-0000-00007E0A0000}"/>
    <cellStyle name="쉼표 [0] 3 2 73 2" xfId="2707" xr:uid="{00000000-0005-0000-0000-00007F0A0000}"/>
    <cellStyle name="쉼표 [0] 3 2 74" xfId="2708" xr:uid="{00000000-0005-0000-0000-0000800A0000}"/>
    <cellStyle name="쉼표 [0] 3 2 74 2" xfId="2709" xr:uid="{00000000-0005-0000-0000-0000810A0000}"/>
    <cellStyle name="쉼표 [0] 3 2 75" xfId="2710" xr:uid="{00000000-0005-0000-0000-0000820A0000}"/>
    <cellStyle name="쉼표 [0] 3 2 75 2" xfId="2711" xr:uid="{00000000-0005-0000-0000-0000830A0000}"/>
    <cellStyle name="쉼표 [0] 3 2 76" xfId="2712" xr:uid="{00000000-0005-0000-0000-0000840A0000}"/>
    <cellStyle name="쉼표 [0] 3 2 76 2" xfId="2713" xr:uid="{00000000-0005-0000-0000-0000850A0000}"/>
    <cellStyle name="쉼표 [0] 3 2 77" xfId="2714" xr:uid="{00000000-0005-0000-0000-0000860A0000}"/>
    <cellStyle name="쉼표 [0] 3 2 77 2" xfId="2715" xr:uid="{00000000-0005-0000-0000-0000870A0000}"/>
    <cellStyle name="쉼표 [0] 3 2 77 2 2" xfId="2716" xr:uid="{00000000-0005-0000-0000-0000880A0000}"/>
    <cellStyle name="쉼표 [0] 3 2 77 3" xfId="2717" xr:uid="{00000000-0005-0000-0000-0000890A0000}"/>
    <cellStyle name="쉼표 [0] 3 2 78" xfId="2718" xr:uid="{00000000-0005-0000-0000-00008A0A0000}"/>
    <cellStyle name="쉼표 [0] 3 2 78 2" xfId="2719" xr:uid="{00000000-0005-0000-0000-00008B0A0000}"/>
    <cellStyle name="쉼표 [0] 3 2 79" xfId="2720" xr:uid="{00000000-0005-0000-0000-00008C0A0000}"/>
    <cellStyle name="쉼표 [0] 3 2 79 2" xfId="2721" xr:uid="{00000000-0005-0000-0000-00008D0A0000}"/>
    <cellStyle name="쉼표 [0] 3 2 8" xfId="2722" xr:uid="{00000000-0005-0000-0000-00008E0A0000}"/>
    <cellStyle name="쉼표 [0] 3 2 8 2" xfId="2723" xr:uid="{00000000-0005-0000-0000-00008F0A0000}"/>
    <cellStyle name="쉼표 [0] 3 2 80" xfId="2724" xr:uid="{00000000-0005-0000-0000-0000900A0000}"/>
    <cellStyle name="쉼표 [0] 3 2 80 2" xfId="2725" xr:uid="{00000000-0005-0000-0000-0000910A0000}"/>
    <cellStyle name="쉼표 [0] 3 2 81" xfId="2726" xr:uid="{00000000-0005-0000-0000-0000920A0000}"/>
    <cellStyle name="쉼표 [0] 3 2 81 2" xfId="2727" xr:uid="{00000000-0005-0000-0000-0000930A0000}"/>
    <cellStyle name="쉼표 [0] 3 2 82" xfId="2728" xr:uid="{00000000-0005-0000-0000-0000940A0000}"/>
    <cellStyle name="쉼표 [0] 3 2 82 2" xfId="2729" xr:uid="{00000000-0005-0000-0000-0000950A0000}"/>
    <cellStyle name="쉼표 [0] 3 2 83" xfId="2730" xr:uid="{00000000-0005-0000-0000-0000960A0000}"/>
    <cellStyle name="쉼표 [0] 3 2 83 2" xfId="2731" xr:uid="{00000000-0005-0000-0000-0000970A0000}"/>
    <cellStyle name="쉼표 [0] 3 2 84" xfId="2732" xr:uid="{00000000-0005-0000-0000-0000980A0000}"/>
    <cellStyle name="쉼표 [0] 3 2 84 2" xfId="2733" xr:uid="{00000000-0005-0000-0000-0000990A0000}"/>
    <cellStyle name="쉼표 [0] 3 2 85" xfId="2734" xr:uid="{00000000-0005-0000-0000-00009A0A0000}"/>
    <cellStyle name="쉼표 [0] 3 2 85 2" xfId="2735" xr:uid="{00000000-0005-0000-0000-00009B0A0000}"/>
    <cellStyle name="쉼표 [0] 3 2 86" xfId="2736" xr:uid="{00000000-0005-0000-0000-00009C0A0000}"/>
    <cellStyle name="쉼표 [0] 3 2 86 2" xfId="2737" xr:uid="{00000000-0005-0000-0000-00009D0A0000}"/>
    <cellStyle name="쉼표 [0] 3 2 87" xfId="2738" xr:uid="{00000000-0005-0000-0000-00009E0A0000}"/>
    <cellStyle name="쉼표 [0] 3 2 87 2" xfId="2739" xr:uid="{00000000-0005-0000-0000-00009F0A0000}"/>
    <cellStyle name="쉼표 [0] 3 2 88" xfId="2740" xr:uid="{00000000-0005-0000-0000-0000A00A0000}"/>
    <cellStyle name="쉼표 [0] 3 2 88 2" xfId="2741" xr:uid="{00000000-0005-0000-0000-0000A10A0000}"/>
    <cellStyle name="쉼표 [0] 3 2 89" xfId="2742" xr:uid="{00000000-0005-0000-0000-0000A20A0000}"/>
    <cellStyle name="쉼표 [0] 3 2 89 2" xfId="2743" xr:uid="{00000000-0005-0000-0000-0000A30A0000}"/>
    <cellStyle name="쉼표 [0] 3 2 9" xfId="2744" xr:uid="{00000000-0005-0000-0000-0000A40A0000}"/>
    <cellStyle name="쉼표 [0] 3 2 9 2" xfId="2745" xr:uid="{00000000-0005-0000-0000-0000A50A0000}"/>
    <cellStyle name="쉼표 [0] 3 2 90" xfId="2746" xr:uid="{00000000-0005-0000-0000-0000A60A0000}"/>
    <cellStyle name="쉼표 [0] 3 2 90 2" xfId="2747" xr:uid="{00000000-0005-0000-0000-0000A70A0000}"/>
    <cellStyle name="쉼표 [0] 3 2 91" xfId="2748" xr:uid="{00000000-0005-0000-0000-0000A80A0000}"/>
    <cellStyle name="쉼표 [0] 3 2 91 2" xfId="2749" xr:uid="{00000000-0005-0000-0000-0000A90A0000}"/>
    <cellStyle name="쉼표 [0] 3 2 92" xfId="2750" xr:uid="{00000000-0005-0000-0000-0000AA0A0000}"/>
    <cellStyle name="쉼표 [0] 3 2 92 2" xfId="2751" xr:uid="{00000000-0005-0000-0000-0000AB0A0000}"/>
    <cellStyle name="쉼표 [0] 3 2 93" xfId="2752" xr:uid="{00000000-0005-0000-0000-0000AC0A0000}"/>
    <cellStyle name="쉼표 [0] 3 2 93 2" xfId="2753" xr:uid="{00000000-0005-0000-0000-0000AD0A0000}"/>
    <cellStyle name="쉼표 [0] 3 2 94" xfId="2754" xr:uid="{00000000-0005-0000-0000-0000AE0A0000}"/>
    <cellStyle name="쉼표 [0] 3 2 94 2" xfId="2755" xr:uid="{00000000-0005-0000-0000-0000AF0A0000}"/>
    <cellStyle name="쉼표 [0] 3 2 95" xfId="2756" xr:uid="{00000000-0005-0000-0000-0000B00A0000}"/>
    <cellStyle name="쉼표 [0] 3 2 95 2" xfId="2757" xr:uid="{00000000-0005-0000-0000-0000B10A0000}"/>
    <cellStyle name="쉼표 [0] 3 2 96" xfId="2758" xr:uid="{00000000-0005-0000-0000-0000B20A0000}"/>
    <cellStyle name="쉼표 [0] 3 2 96 2" xfId="2759" xr:uid="{00000000-0005-0000-0000-0000B30A0000}"/>
    <cellStyle name="쉼표 [0] 3 2 97" xfId="2760" xr:uid="{00000000-0005-0000-0000-0000B40A0000}"/>
    <cellStyle name="쉼표 [0] 3 2 97 2" xfId="2761" xr:uid="{00000000-0005-0000-0000-0000B50A0000}"/>
    <cellStyle name="쉼표 [0] 3 2 98" xfId="2762" xr:uid="{00000000-0005-0000-0000-0000B60A0000}"/>
    <cellStyle name="쉼표 [0] 3 2 98 2" xfId="2763" xr:uid="{00000000-0005-0000-0000-0000B70A0000}"/>
    <cellStyle name="쉼표 [0] 3 2 99" xfId="2764" xr:uid="{00000000-0005-0000-0000-0000B80A0000}"/>
    <cellStyle name="쉼표 [0] 3 2 99 2" xfId="2765" xr:uid="{00000000-0005-0000-0000-0000B90A0000}"/>
    <cellStyle name="쉼표 [0] 3 3" xfId="2766" xr:uid="{00000000-0005-0000-0000-0000BA0A0000}"/>
    <cellStyle name="쉼표 [0] 3 3 10" xfId="2767" xr:uid="{00000000-0005-0000-0000-0000BB0A0000}"/>
    <cellStyle name="쉼표 [0] 3 3 10 2" xfId="2768" xr:uid="{00000000-0005-0000-0000-0000BC0A0000}"/>
    <cellStyle name="쉼표 [0] 3 3 11" xfId="2769" xr:uid="{00000000-0005-0000-0000-0000BD0A0000}"/>
    <cellStyle name="쉼표 [0] 3 3 11 2" xfId="2770" xr:uid="{00000000-0005-0000-0000-0000BE0A0000}"/>
    <cellStyle name="쉼표 [0] 3 3 12" xfId="2771" xr:uid="{00000000-0005-0000-0000-0000BF0A0000}"/>
    <cellStyle name="쉼표 [0] 3 3 12 2" xfId="2772" xr:uid="{00000000-0005-0000-0000-0000C00A0000}"/>
    <cellStyle name="쉼표 [0] 3 3 13" xfId="2773" xr:uid="{00000000-0005-0000-0000-0000C10A0000}"/>
    <cellStyle name="쉼표 [0] 3 3 13 2" xfId="2774" xr:uid="{00000000-0005-0000-0000-0000C20A0000}"/>
    <cellStyle name="쉼표 [0] 3 3 14" xfId="2775" xr:uid="{00000000-0005-0000-0000-0000C30A0000}"/>
    <cellStyle name="쉼표 [0] 3 3 14 2" xfId="2776" xr:uid="{00000000-0005-0000-0000-0000C40A0000}"/>
    <cellStyle name="쉼표 [0] 3 3 15" xfId="2777" xr:uid="{00000000-0005-0000-0000-0000C50A0000}"/>
    <cellStyle name="쉼표 [0] 3 3 15 2" xfId="2778" xr:uid="{00000000-0005-0000-0000-0000C60A0000}"/>
    <cellStyle name="쉼표 [0] 3 3 16" xfId="2779" xr:uid="{00000000-0005-0000-0000-0000C70A0000}"/>
    <cellStyle name="쉼표 [0] 3 3 16 2" xfId="2780" xr:uid="{00000000-0005-0000-0000-0000C80A0000}"/>
    <cellStyle name="쉼표 [0] 3 3 17" xfId="2781" xr:uid="{00000000-0005-0000-0000-0000C90A0000}"/>
    <cellStyle name="쉼표 [0] 3 3 17 2" xfId="2782" xr:uid="{00000000-0005-0000-0000-0000CA0A0000}"/>
    <cellStyle name="쉼표 [0] 3 3 18" xfId="2783" xr:uid="{00000000-0005-0000-0000-0000CB0A0000}"/>
    <cellStyle name="쉼표 [0] 3 3 18 2" xfId="2784" xr:uid="{00000000-0005-0000-0000-0000CC0A0000}"/>
    <cellStyle name="쉼표 [0] 3 3 19" xfId="2785" xr:uid="{00000000-0005-0000-0000-0000CD0A0000}"/>
    <cellStyle name="쉼표 [0] 3 3 19 2" xfId="2786" xr:uid="{00000000-0005-0000-0000-0000CE0A0000}"/>
    <cellStyle name="쉼표 [0] 3 3 2" xfId="2787" xr:uid="{00000000-0005-0000-0000-0000CF0A0000}"/>
    <cellStyle name="쉼표 [0] 3 3 2 2" xfId="2788" xr:uid="{00000000-0005-0000-0000-0000D00A0000}"/>
    <cellStyle name="쉼표 [0] 3 3 20" xfId="2789" xr:uid="{00000000-0005-0000-0000-0000D10A0000}"/>
    <cellStyle name="쉼표 [0] 3 3 20 2" xfId="2790" xr:uid="{00000000-0005-0000-0000-0000D20A0000}"/>
    <cellStyle name="쉼표 [0] 3 3 21" xfId="2791" xr:uid="{00000000-0005-0000-0000-0000D30A0000}"/>
    <cellStyle name="쉼표 [0] 3 3 21 2" xfId="2792" xr:uid="{00000000-0005-0000-0000-0000D40A0000}"/>
    <cellStyle name="쉼표 [0] 3 3 22" xfId="2793" xr:uid="{00000000-0005-0000-0000-0000D50A0000}"/>
    <cellStyle name="쉼표 [0] 3 3 22 2" xfId="2794" xr:uid="{00000000-0005-0000-0000-0000D60A0000}"/>
    <cellStyle name="쉼표 [0] 3 3 23" xfId="2795" xr:uid="{00000000-0005-0000-0000-0000D70A0000}"/>
    <cellStyle name="쉼표 [0] 3 3 23 2" xfId="2796" xr:uid="{00000000-0005-0000-0000-0000D80A0000}"/>
    <cellStyle name="쉼표 [0] 3 3 24" xfId="2797" xr:uid="{00000000-0005-0000-0000-0000D90A0000}"/>
    <cellStyle name="쉼표 [0] 3 3 24 2" xfId="2798" xr:uid="{00000000-0005-0000-0000-0000DA0A0000}"/>
    <cellStyle name="쉼표 [0] 3 3 25" xfId="2799" xr:uid="{00000000-0005-0000-0000-0000DB0A0000}"/>
    <cellStyle name="쉼표 [0] 3 3 25 2" xfId="2800" xr:uid="{00000000-0005-0000-0000-0000DC0A0000}"/>
    <cellStyle name="쉼표 [0] 3 3 26" xfId="2801" xr:uid="{00000000-0005-0000-0000-0000DD0A0000}"/>
    <cellStyle name="쉼표 [0] 3 3 26 2" xfId="2802" xr:uid="{00000000-0005-0000-0000-0000DE0A0000}"/>
    <cellStyle name="쉼표 [0] 3 3 27" xfId="2803" xr:uid="{00000000-0005-0000-0000-0000DF0A0000}"/>
    <cellStyle name="쉼표 [0] 3 3 27 2" xfId="2804" xr:uid="{00000000-0005-0000-0000-0000E00A0000}"/>
    <cellStyle name="쉼표 [0] 3 3 28" xfId="2805" xr:uid="{00000000-0005-0000-0000-0000E10A0000}"/>
    <cellStyle name="쉼표 [0] 3 3 28 2" xfId="2806" xr:uid="{00000000-0005-0000-0000-0000E20A0000}"/>
    <cellStyle name="쉼표 [0] 3 3 29" xfId="2807" xr:uid="{00000000-0005-0000-0000-0000E30A0000}"/>
    <cellStyle name="쉼표 [0] 3 3 29 2" xfId="2808" xr:uid="{00000000-0005-0000-0000-0000E40A0000}"/>
    <cellStyle name="쉼표 [0] 3 3 3" xfId="2809" xr:uid="{00000000-0005-0000-0000-0000E50A0000}"/>
    <cellStyle name="쉼표 [0] 3 3 3 2" xfId="2810" xr:uid="{00000000-0005-0000-0000-0000E60A0000}"/>
    <cellStyle name="쉼표 [0] 3 3 30" xfId="2811" xr:uid="{00000000-0005-0000-0000-0000E70A0000}"/>
    <cellStyle name="쉼표 [0] 3 3 30 2" xfId="2812" xr:uid="{00000000-0005-0000-0000-0000E80A0000}"/>
    <cellStyle name="쉼표 [0] 3 3 31" xfId="2813" xr:uid="{00000000-0005-0000-0000-0000E90A0000}"/>
    <cellStyle name="쉼표 [0] 3 3 31 2" xfId="2814" xr:uid="{00000000-0005-0000-0000-0000EA0A0000}"/>
    <cellStyle name="쉼표 [0] 3 3 32" xfId="2815" xr:uid="{00000000-0005-0000-0000-0000EB0A0000}"/>
    <cellStyle name="쉼표 [0] 3 3 32 2" xfId="2816" xr:uid="{00000000-0005-0000-0000-0000EC0A0000}"/>
    <cellStyle name="쉼표 [0] 3 3 33" xfId="2817" xr:uid="{00000000-0005-0000-0000-0000ED0A0000}"/>
    <cellStyle name="쉼표 [0] 3 3 33 2" xfId="2818" xr:uid="{00000000-0005-0000-0000-0000EE0A0000}"/>
    <cellStyle name="쉼표 [0] 3 3 34" xfId="2819" xr:uid="{00000000-0005-0000-0000-0000EF0A0000}"/>
    <cellStyle name="쉼표 [0] 3 3 34 2" xfId="2820" xr:uid="{00000000-0005-0000-0000-0000F00A0000}"/>
    <cellStyle name="쉼표 [0] 3 3 35" xfId="2821" xr:uid="{00000000-0005-0000-0000-0000F10A0000}"/>
    <cellStyle name="쉼표 [0] 3 3 35 2" xfId="2822" xr:uid="{00000000-0005-0000-0000-0000F20A0000}"/>
    <cellStyle name="쉼표 [0] 3 3 36" xfId="2823" xr:uid="{00000000-0005-0000-0000-0000F30A0000}"/>
    <cellStyle name="쉼표 [0] 3 3 36 2" xfId="2824" xr:uid="{00000000-0005-0000-0000-0000F40A0000}"/>
    <cellStyle name="쉼표 [0] 3 3 37" xfId="2825" xr:uid="{00000000-0005-0000-0000-0000F50A0000}"/>
    <cellStyle name="쉼표 [0] 3 3 37 2" xfId="2826" xr:uid="{00000000-0005-0000-0000-0000F60A0000}"/>
    <cellStyle name="쉼표 [0] 3 3 38" xfId="2827" xr:uid="{00000000-0005-0000-0000-0000F70A0000}"/>
    <cellStyle name="쉼표 [0] 3 3 38 2" xfId="2828" xr:uid="{00000000-0005-0000-0000-0000F80A0000}"/>
    <cellStyle name="쉼표 [0] 3 3 39" xfId="2829" xr:uid="{00000000-0005-0000-0000-0000F90A0000}"/>
    <cellStyle name="쉼표 [0] 3 3 39 2" xfId="2830" xr:uid="{00000000-0005-0000-0000-0000FA0A0000}"/>
    <cellStyle name="쉼표 [0] 3 3 4" xfId="2831" xr:uid="{00000000-0005-0000-0000-0000FB0A0000}"/>
    <cellStyle name="쉼표 [0] 3 3 4 2" xfId="2832" xr:uid="{00000000-0005-0000-0000-0000FC0A0000}"/>
    <cellStyle name="쉼표 [0] 3 3 40" xfId="2833" xr:uid="{00000000-0005-0000-0000-0000FD0A0000}"/>
    <cellStyle name="쉼표 [0] 3 3 40 2" xfId="2834" xr:uid="{00000000-0005-0000-0000-0000FE0A0000}"/>
    <cellStyle name="쉼표 [0] 3 3 41" xfId="2835" xr:uid="{00000000-0005-0000-0000-0000FF0A0000}"/>
    <cellStyle name="쉼표 [0] 3 3 41 2" xfId="2836" xr:uid="{00000000-0005-0000-0000-0000000B0000}"/>
    <cellStyle name="쉼표 [0] 3 3 42" xfId="2837" xr:uid="{00000000-0005-0000-0000-0000010B0000}"/>
    <cellStyle name="쉼표 [0] 3 3 42 2" xfId="2838" xr:uid="{00000000-0005-0000-0000-0000020B0000}"/>
    <cellStyle name="쉼표 [0] 3 3 43" xfId="2839" xr:uid="{00000000-0005-0000-0000-0000030B0000}"/>
    <cellStyle name="쉼표 [0] 3 3 43 2" xfId="2840" xr:uid="{00000000-0005-0000-0000-0000040B0000}"/>
    <cellStyle name="쉼표 [0] 3 3 44" xfId="2841" xr:uid="{00000000-0005-0000-0000-0000050B0000}"/>
    <cellStyle name="쉼표 [0] 3 3 44 2" xfId="2842" xr:uid="{00000000-0005-0000-0000-0000060B0000}"/>
    <cellStyle name="쉼표 [0] 3 3 45" xfId="2843" xr:uid="{00000000-0005-0000-0000-0000070B0000}"/>
    <cellStyle name="쉼표 [0] 3 3 45 2" xfId="2844" xr:uid="{00000000-0005-0000-0000-0000080B0000}"/>
    <cellStyle name="쉼표 [0] 3 3 46" xfId="2845" xr:uid="{00000000-0005-0000-0000-0000090B0000}"/>
    <cellStyle name="쉼표 [0] 3 3 46 2" xfId="2846" xr:uid="{00000000-0005-0000-0000-00000A0B0000}"/>
    <cellStyle name="쉼표 [0] 3 3 47" xfId="2847" xr:uid="{00000000-0005-0000-0000-00000B0B0000}"/>
    <cellStyle name="쉼표 [0] 3 3 47 2" xfId="2848" xr:uid="{00000000-0005-0000-0000-00000C0B0000}"/>
    <cellStyle name="쉼표 [0] 3 3 48" xfId="2849" xr:uid="{00000000-0005-0000-0000-00000D0B0000}"/>
    <cellStyle name="쉼표 [0] 3 3 48 2" xfId="2850" xr:uid="{00000000-0005-0000-0000-00000E0B0000}"/>
    <cellStyle name="쉼표 [0] 3 3 49" xfId="2851" xr:uid="{00000000-0005-0000-0000-00000F0B0000}"/>
    <cellStyle name="쉼표 [0] 3 3 49 2" xfId="2852" xr:uid="{00000000-0005-0000-0000-0000100B0000}"/>
    <cellStyle name="쉼표 [0] 3 3 5" xfId="2853" xr:uid="{00000000-0005-0000-0000-0000110B0000}"/>
    <cellStyle name="쉼표 [0] 3 3 5 2" xfId="2854" xr:uid="{00000000-0005-0000-0000-0000120B0000}"/>
    <cellStyle name="쉼표 [0] 3 3 50" xfId="2855" xr:uid="{00000000-0005-0000-0000-0000130B0000}"/>
    <cellStyle name="쉼표 [0] 3 3 50 2" xfId="2856" xr:uid="{00000000-0005-0000-0000-0000140B0000}"/>
    <cellStyle name="쉼표 [0] 3 3 51" xfId="2857" xr:uid="{00000000-0005-0000-0000-0000150B0000}"/>
    <cellStyle name="쉼표 [0] 3 3 51 2" xfId="2858" xr:uid="{00000000-0005-0000-0000-0000160B0000}"/>
    <cellStyle name="쉼표 [0] 3 3 52" xfId="2859" xr:uid="{00000000-0005-0000-0000-0000170B0000}"/>
    <cellStyle name="쉼표 [0] 3 3 52 2" xfId="2860" xr:uid="{00000000-0005-0000-0000-0000180B0000}"/>
    <cellStyle name="쉼표 [0] 3 3 53" xfId="2861" xr:uid="{00000000-0005-0000-0000-0000190B0000}"/>
    <cellStyle name="쉼표 [0] 3 3 53 2" xfId="2862" xr:uid="{00000000-0005-0000-0000-00001A0B0000}"/>
    <cellStyle name="쉼표 [0] 3 3 54" xfId="2863" xr:uid="{00000000-0005-0000-0000-00001B0B0000}"/>
    <cellStyle name="쉼표 [0] 3 3 54 2" xfId="2864" xr:uid="{00000000-0005-0000-0000-00001C0B0000}"/>
    <cellStyle name="쉼표 [0] 3 3 55" xfId="2865" xr:uid="{00000000-0005-0000-0000-00001D0B0000}"/>
    <cellStyle name="쉼표 [0] 3 3 55 2" xfId="2866" xr:uid="{00000000-0005-0000-0000-00001E0B0000}"/>
    <cellStyle name="쉼표 [0] 3 3 56" xfId="2867" xr:uid="{00000000-0005-0000-0000-00001F0B0000}"/>
    <cellStyle name="쉼표 [0] 3 3 56 2" xfId="2868" xr:uid="{00000000-0005-0000-0000-0000200B0000}"/>
    <cellStyle name="쉼표 [0] 3 3 57" xfId="2869" xr:uid="{00000000-0005-0000-0000-0000210B0000}"/>
    <cellStyle name="쉼표 [0] 3 3 57 2" xfId="2870" xr:uid="{00000000-0005-0000-0000-0000220B0000}"/>
    <cellStyle name="쉼표 [0] 3 3 58" xfId="2871" xr:uid="{00000000-0005-0000-0000-0000230B0000}"/>
    <cellStyle name="쉼표 [0] 3 3 58 2" xfId="2872" xr:uid="{00000000-0005-0000-0000-0000240B0000}"/>
    <cellStyle name="쉼표 [0] 3 3 59" xfId="2873" xr:uid="{00000000-0005-0000-0000-0000250B0000}"/>
    <cellStyle name="쉼표 [0] 3 3 59 2" xfId="2874" xr:uid="{00000000-0005-0000-0000-0000260B0000}"/>
    <cellStyle name="쉼표 [0] 3 3 6" xfId="2875" xr:uid="{00000000-0005-0000-0000-0000270B0000}"/>
    <cellStyle name="쉼표 [0] 3 3 6 2" xfId="2876" xr:uid="{00000000-0005-0000-0000-0000280B0000}"/>
    <cellStyle name="쉼표 [0] 3 3 60" xfId="2877" xr:uid="{00000000-0005-0000-0000-0000290B0000}"/>
    <cellStyle name="쉼표 [0] 3 3 60 2" xfId="2878" xr:uid="{00000000-0005-0000-0000-00002A0B0000}"/>
    <cellStyle name="쉼표 [0] 3 3 61" xfId="2879" xr:uid="{00000000-0005-0000-0000-00002B0B0000}"/>
    <cellStyle name="쉼표 [0] 3 3 61 2" xfId="2880" xr:uid="{00000000-0005-0000-0000-00002C0B0000}"/>
    <cellStyle name="쉼표 [0] 3 3 62" xfId="2881" xr:uid="{00000000-0005-0000-0000-00002D0B0000}"/>
    <cellStyle name="쉼표 [0] 3 3 62 2" xfId="2882" xr:uid="{00000000-0005-0000-0000-00002E0B0000}"/>
    <cellStyle name="쉼표 [0] 3 3 63" xfId="2883" xr:uid="{00000000-0005-0000-0000-00002F0B0000}"/>
    <cellStyle name="쉼표 [0] 3 3 63 2" xfId="2884" xr:uid="{00000000-0005-0000-0000-0000300B0000}"/>
    <cellStyle name="쉼표 [0] 3 3 64" xfId="2885" xr:uid="{00000000-0005-0000-0000-0000310B0000}"/>
    <cellStyle name="쉼표 [0] 3 3 64 2" xfId="2886" xr:uid="{00000000-0005-0000-0000-0000320B0000}"/>
    <cellStyle name="쉼표 [0] 3 3 65" xfId="2887" xr:uid="{00000000-0005-0000-0000-0000330B0000}"/>
    <cellStyle name="쉼표 [0] 3 3 65 2" xfId="2888" xr:uid="{00000000-0005-0000-0000-0000340B0000}"/>
    <cellStyle name="쉼표 [0] 3 3 66" xfId="2889" xr:uid="{00000000-0005-0000-0000-0000350B0000}"/>
    <cellStyle name="쉼표 [0] 3 3 66 2" xfId="2890" xr:uid="{00000000-0005-0000-0000-0000360B0000}"/>
    <cellStyle name="쉼표 [0] 3 3 67" xfId="2891" xr:uid="{00000000-0005-0000-0000-0000370B0000}"/>
    <cellStyle name="쉼표 [0] 3 3 67 2" xfId="2892" xr:uid="{00000000-0005-0000-0000-0000380B0000}"/>
    <cellStyle name="쉼표 [0] 3 3 68" xfId="2893" xr:uid="{00000000-0005-0000-0000-0000390B0000}"/>
    <cellStyle name="쉼표 [0] 3 3 68 2" xfId="2894" xr:uid="{00000000-0005-0000-0000-00003A0B0000}"/>
    <cellStyle name="쉼표 [0] 3 3 69" xfId="2895" xr:uid="{00000000-0005-0000-0000-00003B0B0000}"/>
    <cellStyle name="쉼표 [0] 3 3 69 2" xfId="2896" xr:uid="{00000000-0005-0000-0000-00003C0B0000}"/>
    <cellStyle name="쉼표 [0] 3 3 7" xfId="2897" xr:uid="{00000000-0005-0000-0000-00003D0B0000}"/>
    <cellStyle name="쉼표 [0] 3 3 7 2" xfId="2898" xr:uid="{00000000-0005-0000-0000-00003E0B0000}"/>
    <cellStyle name="쉼표 [0] 3 3 70" xfId="2899" xr:uid="{00000000-0005-0000-0000-00003F0B0000}"/>
    <cellStyle name="쉼표 [0] 3 3 70 2" xfId="2900" xr:uid="{00000000-0005-0000-0000-0000400B0000}"/>
    <cellStyle name="쉼표 [0] 3 3 71" xfId="2901" xr:uid="{00000000-0005-0000-0000-0000410B0000}"/>
    <cellStyle name="쉼표 [0] 3 3 71 2" xfId="2902" xr:uid="{00000000-0005-0000-0000-0000420B0000}"/>
    <cellStyle name="쉼표 [0] 3 3 72" xfId="2903" xr:uid="{00000000-0005-0000-0000-0000430B0000}"/>
    <cellStyle name="쉼표 [0] 3 3 72 2" xfId="2904" xr:uid="{00000000-0005-0000-0000-0000440B0000}"/>
    <cellStyle name="쉼표 [0] 3 3 73" xfId="2905" xr:uid="{00000000-0005-0000-0000-0000450B0000}"/>
    <cellStyle name="쉼표 [0] 3 3 73 2" xfId="2906" xr:uid="{00000000-0005-0000-0000-0000460B0000}"/>
    <cellStyle name="쉼표 [0] 3 3 74" xfId="2907" xr:uid="{00000000-0005-0000-0000-0000470B0000}"/>
    <cellStyle name="쉼표 [0] 3 3 74 2" xfId="2908" xr:uid="{00000000-0005-0000-0000-0000480B0000}"/>
    <cellStyle name="쉼표 [0] 3 3 75" xfId="2909" xr:uid="{00000000-0005-0000-0000-0000490B0000}"/>
    <cellStyle name="쉼표 [0] 3 3 75 2" xfId="2910" xr:uid="{00000000-0005-0000-0000-00004A0B0000}"/>
    <cellStyle name="쉼표 [0] 3 3 76" xfId="2911" xr:uid="{00000000-0005-0000-0000-00004B0B0000}"/>
    <cellStyle name="쉼표 [0] 3 3 76 2" xfId="2912" xr:uid="{00000000-0005-0000-0000-00004C0B0000}"/>
    <cellStyle name="쉼표 [0] 3 3 77" xfId="2913" xr:uid="{00000000-0005-0000-0000-00004D0B0000}"/>
    <cellStyle name="쉼표 [0] 3 3 77 2" xfId="2914" xr:uid="{00000000-0005-0000-0000-00004E0B0000}"/>
    <cellStyle name="쉼표 [0] 3 3 78" xfId="2915" xr:uid="{00000000-0005-0000-0000-00004F0B0000}"/>
    <cellStyle name="쉼표 [0] 3 3 78 2" xfId="2916" xr:uid="{00000000-0005-0000-0000-0000500B0000}"/>
    <cellStyle name="쉼표 [0] 3 3 79" xfId="2917" xr:uid="{00000000-0005-0000-0000-0000510B0000}"/>
    <cellStyle name="쉼표 [0] 3 3 79 2" xfId="2918" xr:uid="{00000000-0005-0000-0000-0000520B0000}"/>
    <cellStyle name="쉼표 [0] 3 3 8" xfId="2919" xr:uid="{00000000-0005-0000-0000-0000530B0000}"/>
    <cellStyle name="쉼표 [0] 3 3 8 2" xfId="2920" xr:uid="{00000000-0005-0000-0000-0000540B0000}"/>
    <cellStyle name="쉼표 [0] 3 3 80" xfId="2921" xr:uid="{00000000-0005-0000-0000-0000550B0000}"/>
    <cellStyle name="쉼표 [0] 3 3 80 2" xfId="2922" xr:uid="{00000000-0005-0000-0000-0000560B0000}"/>
    <cellStyle name="쉼표 [0] 3 3 81" xfId="2923" xr:uid="{00000000-0005-0000-0000-0000570B0000}"/>
    <cellStyle name="쉼표 [0] 3 3 81 2" xfId="2924" xr:uid="{00000000-0005-0000-0000-0000580B0000}"/>
    <cellStyle name="쉼표 [0] 3 3 82" xfId="2925" xr:uid="{00000000-0005-0000-0000-0000590B0000}"/>
    <cellStyle name="쉼표 [0] 3 3 82 2" xfId="2926" xr:uid="{00000000-0005-0000-0000-00005A0B0000}"/>
    <cellStyle name="쉼표 [0] 3 3 83" xfId="2927" xr:uid="{00000000-0005-0000-0000-00005B0B0000}"/>
    <cellStyle name="쉼표 [0] 3 3 83 2" xfId="2928" xr:uid="{00000000-0005-0000-0000-00005C0B0000}"/>
    <cellStyle name="쉼표 [0] 3 3 84" xfId="2929" xr:uid="{00000000-0005-0000-0000-00005D0B0000}"/>
    <cellStyle name="쉼표 [0] 3 3 84 2" xfId="2930" xr:uid="{00000000-0005-0000-0000-00005E0B0000}"/>
    <cellStyle name="쉼표 [0] 3 3 85" xfId="2931" xr:uid="{00000000-0005-0000-0000-00005F0B0000}"/>
    <cellStyle name="쉼표 [0] 3 3 85 2" xfId="2932" xr:uid="{00000000-0005-0000-0000-0000600B0000}"/>
    <cellStyle name="쉼표 [0] 3 3 86" xfId="2933" xr:uid="{00000000-0005-0000-0000-0000610B0000}"/>
    <cellStyle name="쉼표 [0] 3 3 86 2" xfId="2934" xr:uid="{00000000-0005-0000-0000-0000620B0000}"/>
    <cellStyle name="쉼표 [0] 3 3 87" xfId="2935" xr:uid="{00000000-0005-0000-0000-0000630B0000}"/>
    <cellStyle name="쉼표 [0] 3 3 87 2" xfId="2936" xr:uid="{00000000-0005-0000-0000-0000640B0000}"/>
    <cellStyle name="쉼표 [0] 3 3 88" xfId="2937" xr:uid="{00000000-0005-0000-0000-0000650B0000}"/>
    <cellStyle name="쉼표 [0] 3 3 9" xfId="2938" xr:uid="{00000000-0005-0000-0000-0000660B0000}"/>
    <cellStyle name="쉼표 [0] 3 3 9 2" xfId="2939" xr:uid="{00000000-0005-0000-0000-0000670B0000}"/>
    <cellStyle name="쉼표 [0] 3 4" xfId="2940" xr:uid="{00000000-0005-0000-0000-0000680B0000}"/>
    <cellStyle name="쉼표 [0] 3 4 10" xfId="2941" xr:uid="{00000000-0005-0000-0000-0000690B0000}"/>
    <cellStyle name="쉼표 [0] 3 4 10 2" xfId="2942" xr:uid="{00000000-0005-0000-0000-00006A0B0000}"/>
    <cellStyle name="쉼표 [0] 3 4 11" xfId="2943" xr:uid="{00000000-0005-0000-0000-00006B0B0000}"/>
    <cellStyle name="쉼표 [0] 3 4 11 2" xfId="2944" xr:uid="{00000000-0005-0000-0000-00006C0B0000}"/>
    <cellStyle name="쉼표 [0] 3 4 12" xfId="2945" xr:uid="{00000000-0005-0000-0000-00006D0B0000}"/>
    <cellStyle name="쉼표 [0] 3 4 12 2" xfId="2946" xr:uid="{00000000-0005-0000-0000-00006E0B0000}"/>
    <cellStyle name="쉼표 [0] 3 4 13" xfId="2947" xr:uid="{00000000-0005-0000-0000-00006F0B0000}"/>
    <cellStyle name="쉼표 [0] 3 4 13 2" xfId="2948" xr:uid="{00000000-0005-0000-0000-0000700B0000}"/>
    <cellStyle name="쉼표 [0] 3 4 14" xfId="2949" xr:uid="{00000000-0005-0000-0000-0000710B0000}"/>
    <cellStyle name="쉼표 [0] 3 4 14 2" xfId="2950" xr:uid="{00000000-0005-0000-0000-0000720B0000}"/>
    <cellStyle name="쉼표 [0] 3 4 15" xfId="2951" xr:uid="{00000000-0005-0000-0000-0000730B0000}"/>
    <cellStyle name="쉼표 [0] 3 4 15 2" xfId="2952" xr:uid="{00000000-0005-0000-0000-0000740B0000}"/>
    <cellStyle name="쉼표 [0] 3 4 16" xfId="2953" xr:uid="{00000000-0005-0000-0000-0000750B0000}"/>
    <cellStyle name="쉼표 [0] 3 4 16 2" xfId="2954" xr:uid="{00000000-0005-0000-0000-0000760B0000}"/>
    <cellStyle name="쉼표 [0] 3 4 17" xfId="2955" xr:uid="{00000000-0005-0000-0000-0000770B0000}"/>
    <cellStyle name="쉼표 [0] 3 4 17 2" xfId="2956" xr:uid="{00000000-0005-0000-0000-0000780B0000}"/>
    <cellStyle name="쉼표 [0] 3 4 18" xfId="2957" xr:uid="{00000000-0005-0000-0000-0000790B0000}"/>
    <cellStyle name="쉼표 [0] 3 4 18 2" xfId="2958" xr:uid="{00000000-0005-0000-0000-00007A0B0000}"/>
    <cellStyle name="쉼표 [0] 3 4 19" xfId="2959" xr:uid="{00000000-0005-0000-0000-00007B0B0000}"/>
    <cellStyle name="쉼표 [0] 3 4 19 2" xfId="2960" xr:uid="{00000000-0005-0000-0000-00007C0B0000}"/>
    <cellStyle name="쉼표 [0] 3 4 2" xfId="2961" xr:uid="{00000000-0005-0000-0000-00007D0B0000}"/>
    <cellStyle name="쉼표 [0] 3 4 2 2" xfId="2962" xr:uid="{00000000-0005-0000-0000-00007E0B0000}"/>
    <cellStyle name="쉼표 [0] 3 4 20" xfId="2963" xr:uid="{00000000-0005-0000-0000-00007F0B0000}"/>
    <cellStyle name="쉼표 [0] 3 4 20 2" xfId="2964" xr:uid="{00000000-0005-0000-0000-0000800B0000}"/>
    <cellStyle name="쉼표 [0] 3 4 21" xfId="2965" xr:uid="{00000000-0005-0000-0000-0000810B0000}"/>
    <cellStyle name="쉼표 [0] 3 4 21 2" xfId="2966" xr:uid="{00000000-0005-0000-0000-0000820B0000}"/>
    <cellStyle name="쉼표 [0] 3 4 22" xfId="2967" xr:uid="{00000000-0005-0000-0000-0000830B0000}"/>
    <cellStyle name="쉼표 [0] 3 4 22 2" xfId="2968" xr:uid="{00000000-0005-0000-0000-0000840B0000}"/>
    <cellStyle name="쉼표 [0] 3 4 23" xfId="2969" xr:uid="{00000000-0005-0000-0000-0000850B0000}"/>
    <cellStyle name="쉼표 [0] 3 4 23 2" xfId="2970" xr:uid="{00000000-0005-0000-0000-0000860B0000}"/>
    <cellStyle name="쉼표 [0] 3 4 24" xfId="2971" xr:uid="{00000000-0005-0000-0000-0000870B0000}"/>
    <cellStyle name="쉼표 [0] 3 4 24 2" xfId="2972" xr:uid="{00000000-0005-0000-0000-0000880B0000}"/>
    <cellStyle name="쉼표 [0] 3 4 25" xfId="2973" xr:uid="{00000000-0005-0000-0000-0000890B0000}"/>
    <cellStyle name="쉼표 [0] 3 4 25 2" xfId="2974" xr:uid="{00000000-0005-0000-0000-00008A0B0000}"/>
    <cellStyle name="쉼표 [0] 3 4 26" xfId="2975" xr:uid="{00000000-0005-0000-0000-00008B0B0000}"/>
    <cellStyle name="쉼표 [0] 3 4 26 2" xfId="2976" xr:uid="{00000000-0005-0000-0000-00008C0B0000}"/>
    <cellStyle name="쉼표 [0] 3 4 27" xfId="2977" xr:uid="{00000000-0005-0000-0000-00008D0B0000}"/>
    <cellStyle name="쉼표 [0] 3 4 27 2" xfId="2978" xr:uid="{00000000-0005-0000-0000-00008E0B0000}"/>
    <cellStyle name="쉼표 [0] 3 4 28" xfId="2979" xr:uid="{00000000-0005-0000-0000-00008F0B0000}"/>
    <cellStyle name="쉼표 [0] 3 4 28 2" xfId="2980" xr:uid="{00000000-0005-0000-0000-0000900B0000}"/>
    <cellStyle name="쉼표 [0] 3 4 29" xfId="2981" xr:uid="{00000000-0005-0000-0000-0000910B0000}"/>
    <cellStyle name="쉼표 [0] 3 4 29 2" xfId="2982" xr:uid="{00000000-0005-0000-0000-0000920B0000}"/>
    <cellStyle name="쉼표 [0] 3 4 3" xfId="2983" xr:uid="{00000000-0005-0000-0000-0000930B0000}"/>
    <cellStyle name="쉼표 [0] 3 4 3 2" xfId="2984" xr:uid="{00000000-0005-0000-0000-0000940B0000}"/>
    <cellStyle name="쉼표 [0] 3 4 30" xfId="2985" xr:uid="{00000000-0005-0000-0000-0000950B0000}"/>
    <cellStyle name="쉼표 [0] 3 4 30 2" xfId="2986" xr:uid="{00000000-0005-0000-0000-0000960B0000}"/>
    <cellStyle name="쉼표 [0] 3 4 31" xfId="2987" xr:uid="{00000000-0005-0000-0000-0000970B0000}"/>
    <cellStyle name="쉼표 [0] 3 4 31 2" xfId="2988" xr:uid="{00000000-0005-0000-0000-0000980B0000}"/>
    <cellStyle name="쉼표 [0] 3 4 32" xfId="2989" xr:uid="{00000000-0005-0000-0000-0000990B0000}"/>
    <cellStyle name="쉼표 [0] 3 4 32 2" xfId="2990" xr:uid="{00000000-0005-0000-0000-00009A0B0000}"/>
    <cellStyle name="쉼표 [0] 3 4 33" xfId="2991" xr:uid="{00000000-0005-0000-0000-00009B0B0000}"/>
    <cellStyle name="쉼표 [0] 3 4 33 2" xfId="2992" xr:uid="{00000000-0005-0000-0000-00009C0B0000}"/>
    <cellStyle name="쉼표 [0] 3 4 34" xfId="2993" xr:uid="{00000000-0005-0000-0000-00009D0B0000}"/>
    <cellStyle name="쉼표 [0] 3 4 34 2" xfId="2994" xr:uid="{00000000-0005-0000-0000-00009E0B0000}"/>
    <cellStyle name="쉼표 [0] 3 4 35" xfId="2995" xr:uid="{00000000-0005-0000-0000-00009F0B0000}"/>
    <cellStyle name="쉼표 [0] 3 4 35 2" xfId="2996" xr:uid="{00000000-0005-0000-0000-0000A00B0000}"/>
    <cellStyle name="쉼표 [0] 3 4 36" xfId="2997" xr:uid="{00000000-0005-0000-0000-0000A10B0000}"/>
    <cellStyle name="쉼표 [0] 3 4 36 2" xfId="2998" xr:uid="{00000000-0005-0000-0000-0000A20B0000}"/>
    <cellStyle name="쉼표 [0] 3 4 37" xfId="2999" xr:uid="{00000000-0005-0000-0000-0000A30B0000}"/>
    <cellStyle name="쉼표 [0] 3 4 37 2" xfId="3000" xr:uid="{00000000-0005-0000-0000-0000A40B0000}"/>
    <cellStyle name="쉼표 [0] 3 4 38" xfId="3001" xr:uid="{00000000-0005-0000-0000-0000A50B0000}"/>
    <cellStyle name="쉼표 [0] 3 4 38 2" xfId="3002" xr:uid="{00000000-0005-0000-0000-0000A60B0000}"/>
    <cellStyle name="쉼표 [0] 3 4 39" xfId="3003" xr:uid="{00000000-0005-0000-0000-0000A70B0000}"/>
    <cellStyle name="쉼표 [0] 3 4 39 2" xfId="3004" xr:uid="{00000000-0005-0000-0000-0000A80B0000}"/>
    <cellStyle name="쉼표 [0] 3 4 4" xfId="3005" xr:uid="{00000000-0005-0000-0000-0000A90B0000}"/>
    <cellStyle name="쉼표 [0] 3 4 4 2" xfId="3006" xr:uid="{00000000-0005-0000-0000-0000AA0B0000}"/>
    <cellStyle name="쉼표 [0] 3 4 40" xfId="3007" xr:uid="{00000000-0005-0000-0000-0000AB0B0000}"/>
    <cellStyle name="쉼표 [0] 3 4 40 2" xfId="3008" xr:uid="{00000000-0005-0000-0000-0000AC0B0000}"/>
    <cellStyle name="쉼표 [0] 3 4 41" xfId="3009" xr:uid="{00000000-0005-0000-0000-0000AD0B0000}"/>
    <cellStyle name="쉼표 [0] 3 4 41 2" xfId="3010" xr:uid="{00000000-0005-0000-0000-0000AE0B0000}"/>
    <cellStyle name="쉼표 [0] 3 4 42" xfId="3011" xr:uid="{00000000-0005-0000-0000-0000AF0B0000}"/>
    <cellStyle name="쉼표 [0] 3 4 42 2" xfId="3012" xr:uid="{00000000-0005-0000-0000-0000B00B0000}"/>
    <cellStyle name="쉼표 [0] 3 4 43" xfId="3013" xr:uid="{00000000-0005-0000-0000-0000B10B0000}"/>
    <cellStyle name="쉼표 [0] 3 4 43 2" xfId="3014" xr:uid="{00000000-0005-0000-0000-0000B20B0000}"/>
    <cellStyle name="쉼표 [0] 3 4 44" xfId="3015" xr:uid="{00000000-0005-0000-0000-0000B30B0000}"/>
    <cellStyle name="쉼표 [0] 3 4 44 2" xfId="3016" xr:uid="{00000000-0005-0000-0000-0000B40B0000}"/>
    <cellStyle name="쉼표 [0] 3 4 45" xfId="3017" xr:uid="{00000000-0005-0000-0000-0000B50B0000}"/>
    <cellStyle name="쉼표 [0] 3 4 45 2" xfId="3018" xr:uid="{00000000-0005-0000-0000-0000B60B0000}"/>
    <cellStyle name="쉼표 [0] 3 4 46" xfId="3019" xr:uid="{00000000-0005-0000-0000-0000B70B0000}"/>
    <cellStyle name="쉼표 [0] 3 4 46 2" xfId="3020" xr:uid="{00000000-0005-0000-0000-0000B80B0000}"/>
    <cellStyle name="쉼표 [0] 3 4 47" xfId="3021" xr:uid="{00000000-0005-0000-0000-0000B90B0000}"/>
    <cellStyle name="쉼표 [0] 3 4 47 2" xfId="3022" xr:uid="{00000000-0005-0000-0000-0000BA0B0000}"/>
    <cellStyle name="쉼표 [0] 3 4 48" xfId="3023" xr:uid="{00000000-0005-0000-0000-0000BB0B0000}"/>
    <cellStyle name="쉼표 [0] 3 4 48 2" xfId="3024" xr:uid="{00000000-0005-0000-0000-0000BC0B0000}"/>
    <cellStyle name="쉼표 [0] 3 4 49" xfId="3025" xr:uid="{00000000-0005-0000-0000-0000BD0B0000}"/>
    <cellStyle name="쉼표 [0] 3 4 49 2" xfId="3026" xr:uid="{00000000-0005-0000-0000-0000BE0B0000}"/>
    <cellStyle name="쉼표 [0] 3 4 5" xfId="3027" xr:uid="{00000000-0005-0000-0000-0000BF0B0000}"/>
    <cellStyle name="쉼표 [0] 3 4 5 2" xfId="3028" xr:uid="{00000000-0005-0000-0000-0000C00B0000}"/>
    <cellStyle name="쉼표 [0] 3 4 50" xfId="3029" xr:uid="{00000000-0005-0000-0000-0000C10B0000}"/>
    <cellStyle name="쉼표 [0] 3 4 50 2" xfId="3030" xr:uid="{00000000-0005-0000-0000-0000C20B0000}"/>
    <cellStyle name="쉼표 [0] 3 4 51" xfId="3031" xr:uid="{00000000-0005-0000-0000-0000C30B0000}"/>
    <cellStyle name="쉼표 [0] 3 4 51 2" xfId="3032" xr:uid="{00000000-0005-0000-0000-0000C40B0000}"/>
    <cellStyle name="쉼표 [0] 3 4 52" xfId="3033" xr:uid="{00000000-0005-0000-0000-0000C50B0000}"/>
    <cellStyle name="쉼표 [0] 3 4 52 2" xfId="3034" xr:uid="{00000000-0005-0000-0000-0000C60B0000}"/>
    <cellStyle name="쉼표 [0] 3 4 53" xfId="3035" xr:uid="{00000000-0005-0000-0000-0000C70B0000}"/>
    <cellStyle name="쉼표 [0] 3 4 53 2" xfId="3036" xr:uid="{00000000-0005-0000-0000-0000C80B0000}"/>
    <cellStyle name="쉼표 [0] 3 4 54" xfId="3037" xr:uid="{00000000-0005-0000-0000-0000C90B0000}"/>
    <cellStyle name="쉼표 [0] 3 4 54 2" xfId="3038" xr:uid="{00000000-0005-0000-0000-0000CA0B0000}"/>
    <cellStyle name="쉼표 [0] 3 4 55" xfId="3039" xr:uid="{00000000-0005-0000-0000-0000CB0B0000}"/>
    <cellStyle name="쉼표 [0] 3 4 55 2" xfId="3040" xr:uid="{00000000-0005-0000-0000-0000CC0B0000}"/>
    <cellStyle name="쉼표 [0] 3 4 56" xfId="3041" xr:uid="{00000000-0005-0000-0000-0000CD0B0000}"/>
    <cellStyle name="쉼표 [0] 3 4 56 2" xfId="3042" xr:uid="{00000000-0005-0000-0000-0000CE0B0000}"/>
    <cellStyle name="쉼표 [0] 3 4 57" xfId="3043" xr:uid="{00000000-0005-0000-0000-0000CF0B0000}"/>
    <cellStyle name="쉼표 [0] 3 4 57 2" xfId="3044" xr:uid="{00000000-0005-0000-0000-0000D00B0000}"/>
    <cellStyle name="쉼표 [0] 3 4 58" xfId="3045" xr:uid="{00000000-0005-0000-0000-0000D10B0000}"/>
    <cellStyle name="쉼표 [0] 3 4 58 2" xfId="3046" xr:uid="{00000000-0005-0000-0000-0000D20B0000}"/>
    <cellStyle name="쉼표 [0] 3 4 59" xfId="3047" xr:uid="{00000000-0005-0000-0000-0000D30B0000}"/>
    <cellStyle name="쉼표 [0] 3 4 59 2" xfId="3048" xr:uid="{00000000-0005-0000-0000-0000D40B0000}"/>
    <cellStyle name="쉼표 [0] 3 4 6" xfId="3049" xr:uid="{00000000-0005-0000-0000-0000D50B0000}"/>
    <cellStyle name="쉼표 [0] 3 4 6 2" xfId="3050" xr:uid="{00000000-0005-0000-0000-0000D60B0000}"/>
    <cellStyle name="쉼표 [0] 3 4 60" xfId="3051" xr:uid="{00000000-0005-0000-0000-0000D70B0000}"/>
    <cellStyle name="쉼표 [0] 3 4 60 2" xfId="3052" xr:uid="{00000000-0005-0000-0000-0000D80B0000}"/>
    <cellStyle name="쉼표 [0] 3 4 61" xfId="3053" xr:uid="{00000000-0005-0000-0000-0000D90B0000}"/>
    <cellStyle name="쉼표 [0] 3 4 61 2" xfId="3054" xr:uid="{00000000-0005-0000-0000-0000DA0B0000}"/>
    <cellStyle name="쉼표 [0] 3 4 62" xfId="3055" xr:uid="{00000000-0005-0000-0000-0000DB0B0000}"/>
    <cellStyle name="쉼표 [0] 3 4 62 2" xfId="3056" xr:uid="{00000000-0005-0000-0000-0000DC0B0000}"/>
    <cellStyle name="쉼표 [0] 3 4 63" xfId="3057" xr:uid="{00000000-0005-0000-0000-0000DD0B0000}"/>
    <cellStyle name="쉼표 [0] 3 4 63 2" xfId="3058" xr:uid="{00000000-0005-0000-0000-0000DE0B0000}"/>
    <cellStyle name="쉼표 [0] 3 4 64" xfId="3059" xr:uid="{00000000-0005-0000-0000-0000DF0B0000}"/>
    <cellStyle name="쉼표 [0] 3 4 64 2" xfId="3060" xr:uid="{00000000-0005-0000-0000-0000E00B0000}"/>
    <cellStyle name="쉼표 [0] 3 4 65" xfId="3061" xr:uid="{00000000-0005-0000-0000-0000E10B0000}"/>
    <cellStyle name="쉼표 [0] 3 4 65 2" xfId="3062" xr:uid="{00000000-0005-0000-0000-0000E20B0000}"/>
    <cellStyle name="쉼표 [0] 3 4 66" xfId="3063" xr:uid="{00000000-0005-0000-0000-0000E30B0000}"/>
    <cellStyle name="쉼표 [0] 3 4 66 2" xfId="3064" xr:uid="{00000000-0005-0000-0000-0000E40B0000}"/>
    <cellStyle name="쉼표 [0] 3 4 67" xfId="3065" xr:uid="{00000000-0005-0000-0000-0000E50B0000}"/>
    <cellStyle name="쉼표 [0] 3 4 67 2" xfId="3066" xr:uid="{00000000-0005-0000-0000-0000E60B0000}"/>
    <cellStyle name="쉼표 [0] 3 4 68" xfId="3067" xr:uid="{00000000-0005-0000-0000-0000E70B0000}"/>
    <cellStyle name="쉼표 [0] 3 4 68 2" xfId="3068" xr:uid="{00000000-0005-0000-0000-0000E80B0000}"/>
    <cellStyle name="쉼표 [0] 3 4 69" xfId="3069" xr:uid="{00000000-0005-0000-0000-0000E90B0000}"/>
    <cellStyle name="쉼표 [0] 3 4 69 2" xfId="3070" xr:uid="{00000000-0005-0000-0000-0000EA0B0000}"/>
    <cellStyle name="쉼표 [0] 3 4 7" xfId="3071" xr:uid="{00000000-0005-0000-0000-0000EB0B0000}"/>
    <cellStyle name="쉼표 [0] 3 4 7 2" xfId="3072" xr:uid="{00000000-0005-0000-0000-0000EC0B0000}"/>
    <cellStyle name="쉼표 [0] 3 4 70" xfId="3073" xr:uid="{00000000-0005-0000-0000-0000ED0B0000}"/>
    <cellStyle name="쉼표 [0] 3 4 70 2" xfId="3074" xr:uid="{00000000-0005-0000-0000-0000EE0B0000}"/>
    <cellStyle name="쉼표 [0] 3 4 71" xfId="3075" xr:uid="{00000000-0005-0000-0000-0000EF0B0000}"/>
    <cellStyle name="쉼표 [0] 3 4 71 2" xfId="3076" xr:uid="{00000000-0005-0000-0000-0000F00B0000}"/>
    <cellStyle name="쉼표 [0] 3 4 72" xfId="3077" xr:uid="{00000000-0005-0000-0000-0000F10B0000}"/>
    <cellStyle name="쉼표 [0] 3 4 72 2" xfId="3078" xr:uid="{00000000-0005-0000-0000-0000F20B0000}"/>
    <cellStyle name="쉼표 [0] 3 4 73" xfId="3079" xr:uid="{00000000-0005-0000-0000-0000F30B0000}"/>
    <cellStyle name="쉼표 [0] 3 4 73 2" xfId="3080" xr:uid="{00000000-0005-0000-0000-0000F40B0000}"/>
    <cellStyle name="쉼표 [0] 3 4 74" xfId="3081" xr:uid="{00000000-0005-0000-0000-0000F50B0000}"/>
    <cellStyle name="쉼표 [0] 3 4 74 2" xfId="3082" xr:uid="{00000000-0005-0000-0000-0000F60B0000}"/>
    <cellStyle name="쉼표 [0] 3 4 75" xfId="3083" xr:uid="{00000000-0005-0000-0000-0000F70B0000}"/>
    <cellStyle name="쉼표 [0] 3 4 75 2" xfId="3084" xr:uid="{00000000-0005-0000-0000-0000F80B0000}"/>
    <cellStyle name="쉼표 [0] 3 4 76" xfId="3085" xr:uid="{00000000-0005-0000-0000-0000F90B0000}"/>
    <cellStyle name="쉼표 [0] 3 4 76 2" xfId="3086" xr:uid="{00000000-0005-0000-0000-0000FA0B0000}"/>
    <cellStyle name="쉼표 [0] 3 4 77" xfId="3087" xr:uid="{00000000-0005-0000-0000-0000FB0B0000}"/>
    <cellStyle name="쉼표 [0] 3 4 77 2" xfId="3088" xr:uid="{00000000-0005-0000-0000-0000FC0B0000}"/>
    <cellStyle name="쉼표 [0] 3 4 78" xfId="3089" xr:uid="{00000000-0005-0000-0000-0000FD0B0000}"/>
    <cellStyle name="쉼표 [0] 3 4 78 2" xfId="3090" xr:uid="{00000000-0005-0000-0000-0000FE0B0000}"/>
    <cellStyle name="쉼표 [0] 3 4 79" xfId="3091" xr:uid="{00000000-0005-0000-0000-0000FF0B0000}"/>
    <cellStyle name="쉼표 [0] 3 4 79 2" xfId="3092" xr:uid="{00000000-0005-0000-0000-0000000C0000}"/>
    <cellStyle name="쉼표 [0] 3 4 8" xfId="3093" xr:uid="{00000000-0005-0000-0000-0000010C0000}"/>
    <cellStyle name="쉼표 [0] 3 4 8 2" xfId="3094" xr:uid="{00000000-0005-0000-0000-0000020C0000}"/>
    <cellStyle name="쉼표 [0] 3 4 80" xfId="3095" xr:uid="{00000000-0005-0000-0000-0000030C0000}"/>
    <cellStyle name="쉼표 [0] 3 4 80 2" xfId="3096" xr:uid="{00000000-0005-0000-0000-0000040C0000}"/>
    <cellStyle name="쉼표 [0] 3 4 81" xfId="3097" xr:uid="{00000000-0005-0000-0000-0000050C0000}"/>
    <cellStyle name="쉼표 [0] 3 4 81 2" xfId="3098" xr:uid="{00000000-0005-0000-0000-0000060C0000}"/>
    <cellStyle name="쉼표 [0] 3 4 82" xfId="3099" xr:uid="{00000000-0005-0000-0000-0000070C0000}"/>
    <cellStyle name="쉼표 [0] 3 4 82 2" xfId="3100" xr:uid="{00000000-0005-0000-0000-0000080C0000}"/>
    <cellStyle name="쉼표 [0] 3 4 83" xfId="3101" xr:uid="{00000000-0005-0000-0000-0000090C0000}"/>
    <cellStyle name="쉼표 [0] 3 4 83 2" xfId="3102" xr:uid="{00000000-0005-0000-0000-00000A0C0000}"/>
    <cellStyle name="쉼표 [0] 3 4 84" xfId="3103" xr:uid="{00000000-0005-0000-0000-00000B0C0000}"/>
    <cellStyle name="쉼표 [0] 3 4 84 2" xfId="3104" xr:uid="{00000000-0005-0000-0000-00000C0C0000}"/>
    <cellStyle name="쉼표 [0] 3 4 85" xfId="3105" xr:uid="{00000000-0005-0000-0000-00000D0C0000}"/>
    <cellStyle name="쉼표 [0] 3 4 85 2" xfId="3106" xr:uid="{00000000-0005-0000-0000-00000E0C0000}"/>
    <cellStyle name="쉼표 [0] 3 4 86" xfId="3107" xr:uid="{00000000-0005-0000-0000-00000F0C0000}"/>
    <cellStyle name="쉼표 [0] 3 4 86 2" xfId="3108" xr:uid="{00000000-0005-0000-0000-0000100C0000}"/>
    <cellStyle name="쉼표 [0] 3 4 87" xfId="3109" xr:uid="{00000000-0005-0000-0000-0000110C0000}"/>
    <cellStyle name="쉼표 [0] 3 4 87 2" xfId="3110" xr:uid="{00000000-0005-0000-0000-0000120C0000}"/>
    <cellStyle name="쉼표 [0] 3 4 88" xfId="3111" xr:uid="{00000000-0005-0000-0000-0000130C0000}"/>
    <cellStyle name="쉼표 [0] 3 4 9" xfId="3112" xr:uid="{00000000-0005-0000-0000-0000140C0000}"/>
    <cellStyle name="쉼표 [0] 3 4 9 2" xfId="3113" xr:uid="{00000000-0005-0000-0000-0000150C0000}"/>
    <cellStyle name="쉼표 [0] 3 5" xfId="3114" xr:uid="{00000000-0005-0000-0000-0000160C0000}"/>
    <cellStyle name="쉼표 [0] 3 5 2" xfId="3115" xr:uid="{00000000-0005-0000-0000-0000170C0000}"/>
    <cellStyle name="쉼표 [0] 3 6" xfId="3116" xr:uid="{00000000-0005-0000-0000-0000180C0000}"/>
    <cellStyle name="쉼표 [0] 4" xfId="9" xr:uid="{00000000-0005-0000-0000-0000190C0000}"/>
    <cellStyle name="쉼표 [0] 4 2" xfId="3117" xr:uid="{00000000-0005-0000-0000-00001A0C0000}"/>
    <cellStyle name="쉼표 [0] 5" xfId="3118" xr:uid="{00000000-0005-0000-0000-00001B0C0000}"/>
    <cellStyle name="쉼표 [0] 5 10" xfId="3119" xr:uid="{00000000-0005-0000-0000-00001C0C0000}"/>
    <cellStyle name="쉼표 [0] 5 10 2" xfId="3120" xr:uid="{00000000-0005-0000-0000-00001D0C0000}"/>
    <cellStyle name="쉼표 [0] 5 11" xfId="3121" xr:uid="{00000000-0005-0000-0000-00001E0C0000}"/>
    <cellStyle name="쉼표 [0] 5 11 2" xfId="3122" xr:uid="{00000000-0005-0000-0000-00001F0C0000}"/>
    <cellStyle name="쉼표 [0] 5 12" xfId="3123" xr:uid="{00000000-0005-0000-0000-0000200C0000}"/>
    <cellStyle name="쉼표 [0] 5 12 2" xfId="3124" xr:uid="{00000000-0005-0000-0000-0000210C0000}"/>
    <cellStyle name="쉼표 [0] 5 13" xfId="3125" xr:uid="{00000000-0005-0000-0000-0000220C0000}"/>
    <cellStyle name="쉼표 [0] 5 13 2" xfId="3126" xr:uid="{00000000-0005-0000-0000-0000230C0000}"/>
    <cellStyle name="쉼표 [0] 5 14" xfId="3127" xr:uid="{00000000-0005-0000-0000-0000240C0000}"/>
    <cellStyle name="쉼표 [0] 5 14 2" xfId="3128" xr:uid="{00000000-0005-0000-0000-0000250C0000}"/>
    <cellStyle name="쉼표 [0] 5 15" xfId="3129" xr:uid="{00000000-0005-0000-0000-0000260C0000}"/>
    <cellStyle name="쉼표 [0] 5 15 2" xfId="3130" xr:uid="{00000000-0005-0000-0000-0000270C0000}"/>
    <cellStyle name="쉼표 [0] 5 16" xfId="3131" xr:uid="{00000000-0005-0000-0000-0000280C0000}"/>
    <cellStyle name="쉼표 [0] 5 16 2" xfId="3132" xr:uid="{00000000-0005-0000-0000-0000290C0000}"/>
    <cellStyle name="쉼표 [0] 5 17" xfId="3133" xr:uid="{00000000-0005-0000-0000-00002A0C0000}"/>
    <cellStyle name="쉼표 [0] 5 17 2" xfId="3134" xr:uid="{00000000-0005-0000-0000-00002B0C0000}"/>
    <cellStyle name="쉼표 [0] 5 18" xfId="3135" xr:uid="{00000000-0005-0000-0000-00002C0C0000}"/>
    <cellStyle name="쉼표 [0] 5 18 2" xfId="3136" xr:uid="{00000000-0005-0000-0000-00002D0C0000}"/>
    <cellStyle name="쉼표 [0] 5 19" xfId="3137" xr:uid="{00000000-0005-0000-0000-00002E0C0000}"/>
    <cellStyle name="쉼표 [0] 5 19 2" xfId="3138" xr:uid="{00000000-0005-0000-0000-00002F0C0000}"/>
    <cellStyle name="쉼표 [0] 5 2" xfId="3139" xr:uid="{00000000-0005-0000-0000-0000300C0000}"/>
    <cellStyle name="쉼표 [0] 5 2 10" xfId="3140" xr:uid="{00000000-0005-0000-0000-0000310C0000}"/>
    <cellStyle name="쉼표 [0] 5 2 10 2" xfId="3141" xr:uid="{00000000-0005-0000-0000-0000320C0000}"/>
    <cellStyle name="쉼표 [0] 5 2 100" xfId="3142" xr:uid="{00000000-0005-0000-0000-0000330C0000}"/>
    <cellStyle name="쉼표 [0] 5 2 100 2" xfId="3143" xr:uid="{00000000-0005-0000-0000-0000340C0000}"/>
    <cellStyle name="쉼표 [0] 5 2 101" xfId="3144" xr:uid="{00000000-0005-0000-0000-0000350C0000}"/>
    <cellStyle name="쉼표 [0] 5 2 101 2" xfId="3145" xr:uid="{00000000-0005-0000-0000-0000360C0000}"/>
    <cellStyle name="쉼표 [0] 5 2 102" xfId="3146" xr:uid="{00000000-0005-0000-0000-0000370C0000}"/>
    <cellStyle name="쉼표 [0] 5 2 102 2" xfId="3147" xr:uid="{00000000-0005-0000-0000-0000380C0000}"/>
    <cellStyle name="쉼표 [0] 5 2 103" xfId="3148" xr:uid="{00000000-0005-0000-0000-0000390C0000}"/>
    <cellStyle name="쉼표 [0] 5 2 103 2" xfId="3149" xr:uid="{00000000-0005-0000-0000-00003A0C0000}"/>
    <cellStyle name="쉼표 [0] 5 2 104" xfId="3150" xr:uid="{00000000-0005-0000-0000-00003B0C0000}"/>
    <cellStyle name="쉼표 [0] 5 2 104 2" xfId="3151" xr:uid="{00000000-0005-0000-0000-00003C0C0000}"/>
    <cellStyle name="쉼표 [0] 5 2 105" xfId="3152" xr:uid="{00000000-0005-0000-0000-00003D0C0000}"/>
    <cellStyle name="쉼표 [0] 5 2 105 2" xfId="3153" xr:uid="{00000000-0005-0000-0000-00003E0C0000}"/>
    <cellStyle name="쉼표 [0] 5 2 106" xfId="3154" xr:uid="{00000000-0005-0000-0000-00003F0C0000}"/>
    <cellStyle name="쉼표 [0] 5 2 106 2" xfId="3155" xr:uid="{00000000-0005-0000-0000-0000400C0000}"/>
    <cellStyle name="쉼표 [0] 5 2 107" xfId="3156" xr:uid="{00000000-0005-0000-0000-0000410C0000}"/>
    <cellStyle name="쉼표 [0] 5 2 107 2" xfId="3157" xr:uid="{00000000-0005-0000-0000-0000420C0000}"/>
    <cellStyle name="쉼표 [0] 5 2 108" xfId="3158" xr:uid="{00000000-0005-0000-0000-0000430C0000}"/>
    <cellStyle name="쉼표 [0] 5 2 108 2" xfId="3159" xr:uid="{00000000-0005-0000-0000-0000440C0000}"/>
    <cellStyle name="쉼표 [0] 5 2 109" xfId="3160" xr:uid="{00000000-0005-0000-0000-0000450C0000}"/>
    <cellStyle name="쉼표 [0] 5 2 109 2" xfId="3161" xr:uid="{00000000-0005-0000-0000-0000460C0000}"/>
    <cellStyle name="쉼표 [0] 5 2 11" xfId="3162" xr:uid="{00000000-0005-0000-0000-0000470C0000}"/>
    <cellStyle name="쉼표 [0] 5 2 11 2" xfId="3163" xr:uid="{00000000-0005-0000-0000-0000480C0000}"/>
    <cellStyle name="쉼표 [0] 5 2 110" xfId="3164" xr:uid="{00000000-0005-0000-0000-0000490C0000}"/>
    <cellStyle name="쉼표 [0] 5 2 110 2" xfId="3165" xr:uid="{00000000-0005-0000-0000-00004A0C0000}"/>
    <cellStyle name="쉼표 [0] 5 2 111" xfId="3166" xr:uid="{00000000-0005-0000-0000-00004B0C0000}"/>
    <cellStyle name="쉼표 [0] 5 2 111 2" xfId="3167" xr:uid="{00000000-0005-0000-0000-00004C0C0000}"/>
    <cellStyle name="쉼표 [0] 5 2 112" xfId="3168" xr:uid="{00000000-0005-0000-0000-00004D0C0000}"/>
    <cellStyle name="쉼표 [0] 5 2 112 2" xfId="3169" xr:uid="{00000000-0005-0000-0000-00004E0C0000}"/>
    <cellStyle name="쉼표 [0] 5 2 113" xfId="3170" xr:uid="{00000000-0005-0000-0000-00004F0C0000}"/>
    <cellStyle name="쉼표 [0] 5 2 113 2" xfId="3171" xr:uid="{00000000-0005-0000-0000-0000500C0000}"/>
    <cellStyle name="쉼표 [0] 5 2 114" xfId="3172" xr:uid="{00000000-0005-0000-0000-0000510C0000}"/>
    <cellStyle name="쉼표 [0] 5 2 114 2" xfId="3173" xr:uid="{00000000-0005-0000-0000-0000520C0000}"/>
    <cellStyle name="쉼표 [0] 5 2 115" xfId="3174" xr:uid="{00000000-0005-0000-0000-0000530C0000}"/>
    <cellStyle name="쉼표 [0] 5 2 115 2" xfId="3175" xr:uid="{00000000-0005-0000-0000-0000540C0000}"/>
    <cellStyle name="쉼표 [0] 5 2 116" xfId="3176" xr:uid="{00000000-0005-0000-0000-0000550C0000}"/>
    <cellStyle name="쉼표 [0] 5 2 116 2" xfId="3177" xr:uid="{00000000-0005-0000-0000-0000560C0000}"/>
    <cellStyle name="쉼표 [0] 5 2 117" xfId="3178" xr:uid="{00000000-0005-0000-0000-0000570C0000}"/>
    <cellStyle name="쉼표 [0] 5 2 117 2" xfId="3179" xr:uid="{00000000-0005-0000-0000-0000580C0000}"/>
    <cellStyle name="쉼표 [0] 5 2 118" xfId="3180" xr:uid="{00000000-0005-0000-0000-0000590C0000}"/>
    <cellStyle name="쉼표 [0] 5 2 118 2" xfId="3181" xr:uid="{00000000-0005-0000-0000-00005A0C0000}"/>
    <cellStyle name="쉼표 [0] 5 2 119" xfId="3182" xr:uid="{00000000-0005-0000-0000-00005B0C0000}"/>
    <cellStyle name="쉼표 [0] 5 2 119 2" xfId="3183" xr:uid="{00000000-0005-0000-0000-00005C0C0000}"/>
    <cellStyle name="쉼표 [0] 5 2 12" xfId="3184" xr:uid="{00000000-0005-0000-0000-00005D0C0000}"/>
    <cellStyle name="쉼표 [0] 5 2 12 2" xfId="3185" xr:uid="{00000000-0005-0000-0000-00005E0C0000}"/>
    <cellStyle name="쉼표 [0] 5 2 120" xfId="3186" xr:uid="{00000000-0005-0000-0000-00005F0C0000}"/>
    <cellStyle name="쉼표 [0] 5 2 120 2" xfId="3187" xr:uid="{00000000-0005-0000-0000-0000600C0000}"/>
    <cellStyle name="쉼표 [0] 5 2 121" xfId="3188" xr:uid="{00000000-0005-0000-0000-0000610C0000}"/>
    <cellStyle name="쉼표 [0] 5 2 121 2" xfId="3189" xr:uid="{00000000-0005-0000-0000-0000620C0000}"/>
    <cellStyle name="쉼표 [0] 5 2 122" xfId="3190" xr:uid="{00000000-0005-0000-0000-0000630C0000}"/>
    <cellStyle name="쉼표 [0] 5 2 122 2" xfId="3191" xr:uid="{00000000-0005-0000-0000-0000640C0000}"/>
    <cellStyle name="쉼표 [0] 5 2 123" xfId="3192" xr:uid="{00000000-0005-0000-0000-0000650C0000}"/>
    <cellStyle name="쉼표 [0] 5 2 123 2" xfId="3193" xr:uid="{00000000-0005-0000-0000-0000660C0000}"/>
    <cellStyle name="쉼표 [0] 5 2 124" xfId="3194" xr:uid="{00000000-0005-0000-0000-0000670C0000}"/>
    <cellStyle name="쉼표 [0] 5 2 124 2" xfId="3195" xr:uid="{00000000-0005-0000-0000-0000680C0000}"/>
    <cellStyle name="쉼표 [0] 5 2 125" xfId="3196" xr:uid="{00000000-0005-0000-0000-0000690C0000}"/>
    <cellStyle name="쉼표 [0] 5 2 125 2" xfId="3197" xr:uid="{00000000-0005-0000-0000-00006A0C0000}"/>
    <cellStyle name="쉼표 [0] 5 2 126" xfId="3198" xr:uid="{00000000-0005-0000-0000-00006B0C0000}"/>
    <cellStyle name="쉼표 [0] 5 2 126 2" xfId="3199" xr:uid="{00000000-0005-0000-0000-00006C0C0000}"/>
    <cellStyle name="쉼표 [0] 5 2 127" xfId="3200" xr:uid="{00000000-0005-0000-0000-00006D0C0000}"/>
    <cellStyle name="쉼표 [0] 5 2 13" xfId="3201" xr:uid="{00000000-0005-0000-0000-00006E0C0000}"/>
    <cellStyle name="쉼표 [0] 5 2 13 2" xfId="3202" xr:uid="{00000000-0005-0000-0000-00006F0C0000}"/>
    <cellStyle name="쉼표 [0] 5 2 14" xfId="3203" xr:uid="{00000000-0005-0000-0000-0000700C0000}"/>
    <cellStyle name="쉼표 [0] 5 2 14 2" xfId="3204" xr:uid="{00000000-0005-0000-0000-0000710C0000}"/>
    <cellStyle name="쉼표 [0] 5 2 15" xfId="3205" xr:uid="{00000000-0005-0000-0000-0000720C0000}"/>
    <cellStyle name="쉼표 [0] 5 2 15 2" xfId="3206" xr:uid="{00000000-0005-0000-0000-0000730C0000}"/>
    <cellStyle name="쉼표 [0] 5 2 16" xfId="3207" xr:uid="{00000000-0005-0000-0000-0000740C0000}"/>
    <cellStyle name="쉼표 [0] 5 2 16 2" xfId="3208" xr:uid="{00000000-0005-0000-0000-0000750C0000}"/>
    <cellStyle name="쉼표 [0] 5 2 17" xfId="3209" xr:uid="{00000000-0005-0000-0000-0000760C0000}"/>
    <cellStyle name="쉼표 [0] 5 2 17 2" xfId="3210" xr:uid="{00000000-0005-0000-0000-0000770C0000}"/>
    <cellStyle name="쉼표 [0] 5 2 18" xfId="3211" xr:uid="{00000000-0005-0000-0000-0000780C0000}"/>
    <cellStyle name="쉼표 [0] 5 2 18 2" xfId="3212" xr:uid="{00000000-0005-0000-0000-0000790C0000}"/>
    <cellStyle name="쉼표 [0] 5 2 19" xfId="3213" xr:uid="{00000000-0005-0000-0000-00007A0C0000}"/>
    <cellStyle name="쉼표 [0] 5 2 19 2" xfId="3214" xr:uid="{00000000-0005-0000-0000-00007B0C0000}"/>
    <cellStyle name="쉼표 [0] 5 2 2" xfId="3215" xr:uid="{00000000-0005-0000-0000-00007C0C0000}"/>
    <cellStyle name="쉼표 [0] 5 2 2 2" xfId="3216" xr:uid="{00000000-0005-0000-0000-00007D0C0000}"/>
    <cellStyle name="쉼표 [0] 5 2 20" xfId="3217" xr:uid="{00000000-0005-0000-0000-00007E0C0000}"/>
    <cellStyle name="쉼표 [0] 5 2 20 2" xfId="3218" xr:uid="{00000000-0005-0000-0000-00007F0C0000}"/>
    <cellStyle name="쉼표 [0] 5 2 21" xfId="3219" xr:uid="{00000000-0005-0000-0000-0000800C0000}"/>
    <cellStyle name="쉼표 [0] 5 2 21 2" xfId="3220" xr:uid="{00000000-0005-0000-0000-0000810C0000}"/>
    <cellStyle name="쉼표 [0] 5 2 22" xfId="3221" xr:uid="{00000000-0005-0000-0000-0000820C0000}"/>
    <cellStyle name="쉼표 [0] 5 2 22 2" xfId="3222" xr:uid="{00000000-0005-0000-0000-0000830C0000}"/>
    <cellStyle name="쉼표 [0] 5 2 23" xfId="3223" xr:uid="{00000000-0005-0000-0000-0000840C0000}"/>
    <cellStyle name="쉼표 [0] 5 2 23 2" xfId="3224" xr:uid="{00000000-0005-0000-0000-0000850C0000}"/>
    <cellStyle name="쉼표 [0] 5 2 24" xfId="3225" xr:uid="{00000000-0005-0000-0000-0000860C0000}"/>
    <cellStyle name="쉼표 [0] 5 2 24 2" xfId="3226" xr:uid="{00000000-0005-0000-0000-0000870C0000}"/>
    <cellStyle name="쉼표 [0] 5 2 25" xfId="3227" xr:uid="{00000000-0005-0000-0000-0000880C0000}"/>
    <cellStyle name="쉼표 [0] 5 2 25 2" xfId="3228" xr:uid="{00000000-0005-0000-0000-0000890C0000}"/>
    <cellStyle name="쉼표 [0] 5 2 26" xfId="3229" xr:uid="{00000000-0005-0000-0000-00008A0C0000}"/>
    <cellStyle name="쉼표 [0] 5 2 26 2" xfId="3230" xr:uid="{00000000-0005-0000-0000-00008B0C0000}"/>
    <cellStyle name="쉼표 [0] 5 2 27" xfId="3231" xr:uid="{00000000-0005-0000-0000-00008C0C0000}"/>
    <cellStyle name="쉼표 [0] 5 2 27 2" xfId="3232" xr:uid="{00000000-0005-0000-0000-00008D0C0000}"/>
    <cellStyle name="쉼표 [0] 5 2 28" xfId="3233" xr:uid="{00000000-0005-0000-0000-00008E0C0000}"/>
    <cellStyle name="쉼표 [0] 5 2 28 2" xfId="3234" xr:uid="{00000000-0005-0000-0000-00008F0C0000}"/>
    <cellStyle name="쉼표 [0] 5 2 29" xfId="3235" xr:uid="{00000000-0005-0000-0000-0000900C0000}"/>
    <cellStyle name="쉼표 [0] 5 2 29 2" xfId="3236" xr:uid="{00000000-0005-0000-0000-0000910C0000}"/>
    <cellStyle name="쉼표 [0] 5 2 3" xfId="3237" xr:uid="{00000000-0005-0000-0000-0000920C0000}"/>
    <cellStyle name="쉼표 [0] 5 2 3 2" xfId="3238" xr:uid="{00000000-0005-0000-0000-0000930C0000}"/>
    <cellStyle name="쉼표 [0] 5 2 30" xfId="3239" xr:uid="{00000000-0005-0000-0000-0000940C0000}"/>
    <cellStyle name="쉼표 [0] 5 2 30 2" xfId="3240" xr:uid="{00000000-0005-0000-0000-0000950C0000}"/>
    <cellStyle name="쉼표 [0] 5 2 31" xfId="3241" xr:uid="{00000000-0005-0000-0000-0000960C0000}"/>
    <cellStyle name="쉼표 [0] 5 2 31 2" xfId="3242" xr:uid="{00000000-0005-0000-0000-0000970C0000}"/>
    <cellStyle name="쉼표 [0] 5 2 32" xfId="3243" xr:uid="{00000000-0005-0000-0000-0000980C0000}"/>
    <cellStyle name="쉼표 [0] 5 2 32 2" xfId="3244" xr:uid="{00000000-0005-0000-0000-0000990C0000}"/>
    <cellStyle name="쉼표 [0] 5 2 33" xfId="3245" xr:uid="{00000000-0005-0000-0000-00009A0C0000}"/>
    <cellStyle name="쉼표 [0] 5 2 33 2" xfId="3246" xr:uid="{00000000-0005-0000-0000-00009B0C0000}"/>
    <cellStyle name="쉼표 [0] 5 2 34" xfId="3247" xr:uid="{00000000-0005-0000-0000-00009C0C0000}"/>
    <cellStyle name="쉼표 [0] 5 2 34 2" xfId="3248" xr:uid="{00000000-0005-0000-0000-00009D0C0000}"/>
    <cellStyle name="쉼표 [0] 5 2 35" xfId="3249" xr:uid="{00000000-0005-0000-0000-00009E0C0000}"/>
    <cellStyle name="쉼표 [0] 5 2 35 2" xfId="3250" xr:uid="{00000000-0005-0000-0000-00009F0C0000}"/>
    <cellStyle name="쉼표 [0] 5 2 36" xfId="3251" xr:uid="{00000000-0005-0000-0000-0000A00C0000}"/>
    <cellStyle name="쉼표 [0] 5 2 36 2" xfId="3252" xr:uid="{00000000-0005-0000-0000-0000A10C0000}"/>
    <cellStyle name="쉼표 [0] 5 2 37" xfId="3253" xr:uid="{00000000-0005-0000-0000-0000A20C0000}"/>
    <cellStyle name="쉼표 [0] 5 2 37 2" xfId="3254" xr:uid="{00000000-0005-0000-0000-0000A30C0000}"/>
    <cellStyle name="쉼표 [0] 5 2 38" xfId="3255" xr:uid="{00000000-0005-0000-0000-0000A40C0000}"/>
    <cellStyle name="쉼표 [0] 5 2 38 2" xfId="3256" xr:uid="{00000000-0005-0000-0000-0000A50C0000}"/>
    <cellStyle name="쉼표 [0] 5 2 39" xfId="3257" xr:uid="{00000000-0005-0000-0000-0000A60C0000}"/>
    <cellStyle name="쉼표 [0] 5 2 39 2" xfId="3258" xr:uid="{00000000-0005-0000-0000-0000A70C0000}"/>
    <cellStyle name="쉼표 [0] 5 2 4" xfId="3259" xr:uid="{00000000-0005-0000-0000-0000A80C0000}"/>
    <cellStyle name="쉼표 [0] 5 2 4 2" xfId="3260" xr:uid="{00000000-0005-0000-0000-0000A90C0000}"/>
    <cellStyle name="쉼표 [0] 5 2 40" xfId="3261" xr:uid="{00000000-0005-0000-0000-0000AA0C0000}"/>
    <cellStyle name="쉼표 [0] 5 2 40 2" xfId="3262" xr:uid="{00000000-0005-0000-0000-0000AB0C0000}"/>
    <cellStyle name="쉼표 [0] 5 2 41" xfId="3263" xr:uid="{00000000-0005-0000-0000-0000AC0C0000}"/>
    <cellStyle name="쉼표 [0] 5 2 41 2" xfId="3264" xr:uid="{00000000-0005-0000-0000-0000AD0C0000}"/>
    <cellStyle name="쉼표 [0] 5 2 42" xfId="3265" xr:uid="{00000000-0005-0000-0000-0000AE0C0000}"/>
    <cellStyle name="쉼표 [0] 5 2 42 2" xfId="3266" xr:uid="{00000000-0005-0000-0000-0000AF0C0000}"/>
    <cellStyle name="쉼표 [0] 5 2 43" xfId="3267" xr:uid="{00000000-0005-0000-0000-0000B00C0000}"/>
    <cellStyle name="쉼표 [0] 5 2 43 2" xfId="3268" xr:uid="{00000000-0005-0000-0000-0000B10C0000}"/>
    <cellStyle name="쉼표 [0] 5 2 44" xfId="3269" xr:uid="{00000000-0005-0000-0000-0000B20C0000}"/>
    <cellStyle name="쉼표 [0] 5 2 44 2" xfId="3270" xr:uid="{00000000-0005-0000-0000-0000B30C0000}"/>
    <cellStyle name="쉼표 [0] 5 2 45" xfId="3271" xr:uid="{00000000-0005-0000-0000-0000B40C0000}"/>
    <cellStyle name="쉼표 [0] 5 2 45 2" xfId="3272" xr:uid="{00000000-0005-0000-0000-0000B50C0000}"/>
    <cellStyle name="쉼표 [0] 5 2 46" xfId="3273" xr:uid="{00000000-0005-0000-0000-0000B60C0000}"/>
    <cellStyle name="쉼표 [0] 5 2 46 2" xfId="3274" xr:uid="{00000000-0005-0000-0000-0000B70C0000}"/>
    <cellStyle name="쉼표 [0] 5 2 47" xfId="3275" xr:uid="{00000000-0005-0000-0000-0000B80C0000}"/>
    <cellStyle name="쉼표 [0] 5 2 47 2" xfId="3276" xr:uid="{00000000-0005-0000-0000-0000B90C0000}"/>
    <cellStyle name="쉼표 [0] 5 2 48" xfId="3277" xr:uid="{00000000-0005-0000-0000-0000BA0C0000}"/>
    <cellStyle name="쉼표 [0] 5 2 48 2" xfId="3278" xr:uid="{00000000-0005-0000-0000-0000BB0C0000}"/>
    <cellStyle name="쉼표 [0] 5 2 49" xfId="3279" xr:uid="{00000000-0005-0000-0000-0000BC0C0000}"/>
    <cellStyle name="쉼표 [0] 5 2 49 2" xfId="3280" xr:uid="{00000000-0005-0000-0000-0000BD0C0000}"/>
    <cellStyle name="쉼표 [0] 5 2 5" xfId="3281" xr:uid="{00000000-0005-0000-0000-0000BE0C0000}"/>
    <cellStyle name="쉼표 [0] 5 2 5 2" xfId="3282" xr:uid="{00000000-0005-0000-0000-0000BF0C0000}"/>
    <cellStyle name="쉼표 [0] 5 2 50" xfId="3283" xr:uid="{00000000-0005-0000-0000-0000C00C0000}"/>
    <cellStyle name="쉼표 [0] 5 2 50 2" xfId="3284" xr:uid="{00000000-0005-0000-0000-0000C10C0000}"/>
    <cellStyle name="쉼표 [0] 5 2 51" xfId="3285" xr:uid="{00000000-0005-0000-0000-0000C20C0000}"/>
    <cellStyle name="쉼표 [0] 5 2 51 2" xfId="3286" xr:uid="{00000000-0005-0000-0000-0000C30C0000}"/>
    <cellStyle name="쉼표 [0] 5 2 52" xfId="3287" xr:uid="{00000000-0005-0000-0000-0000C40C0000}"/>
    <cellStyle name="쉼표 [0] 5 2 52 2" xfId="3288" xr:uid="{00000000-0005-0000-0000-0000C50C0000}"/>
    <cellStyle name="쉼표 [0] 5 2 53" xfId="3289" xr:uid="{00000000-0005-0000-0000-0000C60C0000}"/>
    <cellStyle name="쉼표 [0] 5 2 53 2" xfId="3290" xr:uid="{00000000-0005-0000-0000-0000C70C0000}"/>
    <cellStyle name="쉼표 [0] 5 2 54" xfId="3291" xr:uid="{00000000-0005-0000-0000-0000C80C0000}"/>
    <cellStyle name="쉼표 [0] 5 2 54 2" xfId="3292" xr:uid="{00000000-0005-0000-0000-0000C90C0000}"/>
    <cellStyle name="쉼표 [0] 5 2 55" xfId="3293" xr:uid="{00000000-0005-0000-0000-0000CA0C0000}"/>
    <cellStyle name="쉼표 [0] 5 2 55 2" xfId="3294" xr:uid="{00000000-0005-0000-0000-0000CB0C0000}"/>
    <cellStyle name="쉼표 [0] 5 2 56" xfId="3295" xr:uid="{00000000-0005-0000-0000-0000CC0C0000}"/>
    <cellStyle name="쉼표 [0] 5 2 56 2" xfId="3296" xr:uid="{00000000-0005-0000-0000-0000CD0C0000}"/>
    <cellStyle name="쉼표 [0] 5 2 57" xfId="3297" xr:uid="{00000000-0005-0000-0000-0000CE0C0000}"/>
    <cellStyle name="쉼표 [0] 5 2 57 2" xfId="3298" xr:uid="{00000000-0005-0000-0000-0000CF0C0000}"/>
    <cellStyle name="쉼표 [0] 5 2 58" xfId="3299" xr:uid="{00000000-0005-0000-0000-0000D00C0000}"/>
    <cellStyle name="쉼표 [0] 5 2 58 2" xfId="3300" xr:uid="{00000000-0005-0000-0000-0000D10C0000}"/>
    <cellStyle name="쉼표 [0] 5 2 59" xfId="3301" xr:uid="{00000000-0005-0000-0000-0000D20C0000}"/>
    <cellStyle name="쉼표 [0] 5 2 59 2" xfId="3302" xr:uid="{00000000-0005-0000-0000-0000D30C0000}"/>
    <cellStyle name="쉼표 [0] 5 2 6" xfId="3303" xr:uid="{00000000-0005-0000-0000-0000D40C0000}"/>
    <cellStyle name="쉼표 [0] 5 2 6 2" xfId="3304" xr:uid="{00000000-0005-0000-0000-0000D50C0000}"/>
    <cellStyle name="쉼표 [0] 5 2 60" xfId="3305" xr:uid="{00000000-0005-0000-0000-0000D60C0000}"/>
    <cellStyle name="쉼표 [0] 5 2 60 2" xfId="3306" xr:uid="{00000000-0005-0000-0000-0000D70C0000}"/>
    <cellStyle name="쉼표 [0] 5 2 61" xfId="3307" xr:uid="{00000000-0005-0000-0000-0000D80C0000}"/>
    <cellStyle name="쉼표 [0] 5 2 61 2" xfId="3308" xr:uid="{00000000-0005-0000-0000-0000D90C0000}"/>
    <cellStyle name="쉼표 [0] 5 2 62" xfId="3309" xr:uid="{00000000-0005-0000-0000-0000DA0C0000}"/>
    <cellStyle name="쉼표 [0] 5 2 62 2" xfId="3310" xr:uid="{00000000-0005-0000-0000-0000DB0C0000}"/>
    <cellStyle name="쉼표 [0] 5 2 63" xfId="3311" xr:uid="{00000000-0005-0000-0000-0000DC0C0000}"/>
    <cellStyle name="쉼표 [0] 5 2 63 2" xfId="3312" xr:uid="{00000000-0005-0000-0000-0000DD0C0000}"/>
    <cellStyle name="쉼표 [0] 5 2 64" xfId="3313" xr:uid="{00000000-0005-0000-0000-0000DE0C0000}"/>
    <cellStyle name="쉼표 [0] 5 2 64 2" xfId="3314" xr:uid="{00000000-0005-0000-0000-0000DF0C0000}"/>
    <cellStyle name="쉼표 [0] 5 2 65" xfId="3315" xr:uid="{00000000-0005-0000-0000-0000E00C0000}"/>
    <cellStyle name="쉼표 [0] 5 2 65 2" xfId="3316" xr:uid="{00000000-0005-0000-0000-0000E10C0000}"/>
    <cellStyle name="쉼표 [0] 5 2 66" xfId="3317" xr:uid="{00000000-0005-0000-0000-0000E20C0000}"/>
    <cellStyle name="쉼표 [0] 5 2 66 2" xfId="3318" xr:uid="{00000000-0005-0000-0000-0000E30C0000}"/>
    <cellStyle name="쉼표 [0] 5 2 67" xfId="3319" xr:uid="{00000000-0005-0000-0000-0000E40C0000}"/>
    <cellStyle name="쉼표 [0] 5 2 67 2" xfId="3320" xr:uid="{00000000-0005-0000-0000-0000E50C0000}"/>
    <cellStyle name="쉼표 [0] 5 2 68" xfId="3321" xr:uid="{00000000-0005-0000-0000-0000E60C0000}"/>
    <cellStyle name="쉼표 [0] 5 2 68 2" xfId="3322" xr:uid="{00000000-0005-0000-0000-0000E70C0000}"/>
    <cellStyle name="쉼표 [0] 5 2 69" xfId="3323" xr:uid="{00000000-0005-0000-0000-0000E80C0000}"/>
    <cellStyle name="쉼표 [0] 5 2 69 2" xfId="3324" xr:uid="{00000000-0005-0000-0000-0000E90C0000}"/>
    <cellStyle name="쉼표 [0] 5 2 7" xfId="3325" xr:uid="{00000000-0005-0000-0000-0000EA0C0000}"/>
    <cellStyle name="쉼표 [0] 5 2 7 2" xfId="3326" xr:uid="{00000000-0005-0000-0000-0000EB0C0000}"/>
    <cellStyle name="쉼표 [0] 5 2 70" xfId="3327" xr:uid="{00000000-0005-0000-0000-0000EC0C0000}"/>
    <cellStyle name="쉼표 [0] 5 2 70 2" xfId="3328" xr:uid="{00000000-0005-0000-0000-0000ED0C0000}"/>
    <cellStyle name="쉼표 [0] 5 2 71" xfId="3329" xr:uid="{00000000-0005-0000-0000-0000EE0C0000}"/>
    <cellStyle name="쉼표 [0] 5 2 71 2" xfId="3330" xr:uid="{00000000-0005-0000-0000-0000EF0C0000}"/>
    <cellStyle name="쉼표 [0] 5 2 72" xfId="3331" xr:uid="{00000000-0005-0000-0000-0000F00C0000}"/>
    <cellStyle name="쉼표 [0] 5 2 72 2" xfId="3332" xr:uid="{00000000-0005-0000-0000-0000F10C0000}"/>
    <cellStyle name="쉼표 [0] 5 2 73" xfId="3333" xr:uid="{00000000-0005-0000-0000-0000F20C0000}"/>
    <cellStyle name="쉼표 [0] 5 2 73 2" xfId="3334" xr:uid="{00000000-0005-0000-0000-0000F30C0000}"/>
    <cellStyle name="쉼표 [0] 5 2 74" xfId="3335" xr:uid="{00000000-0005-0000-0000-0000F40C0000}"/>
    <cellStyle name="쉼표 [0] 5 2 74 2" xfId="3336" xr:uid="{00000000-0005-0000-0000-0000F50C0000}"/>
    <cellStyle name="쉼표 [0] 5 2 75" xfId="3337" xr:uid="{00000000-0005-0000-0000-0000F60C0000}"/>
    <cellStyle name="쉼표 [0] 5 2 75 2" xfId="3338" xr:uid="{00000000-0005-0000-0000-0000F70C0000}"/>
    <cellStyle name="쉼표 [0] 5 2 76" xfId="3339" xr:uid="{00000000-0005-0000-0000-0000F80C0000}"/>
    <cellStyle name="쉼표 [0] 5 2 76 2" xfId="3340" xr:uid="{00000000-0005-0000-0000-0000F90C0000}"/>
    <cellStyle name="쉼표 [0] 5 2 77" xfId="3341" xr:uid="{00000000-0005-0000-0000-0000FA0C0000}"/>
    <cellStyle name="쉼표 [0] 5 2 77 2" xfId="3342" xr:uid="{00000000-0005-0000-0000-0000FB0C0000}"/>
    <cellStyle name="쉼표 [0] 5 2 78" xfId="3343" xr:uid="{00000000-0005-0000-0000-0000FC0C0000}"/>
    <cellStyle name="쉼표 [0] 5 2 78 2" xfId="3344" xr:uid="{00000000-0005-0000-0000-0000FD0C0000}"/>
    <cellStyle name="쉼표 [0] 5 2 79" xfId="3345" xr:uid="{00000000-0005-0000-0000-0000FE0C0000}"/>
    <cellStyle name="쉼표 [0] 5 2 79 2" xfId="3346" xr:uid="{00000000-0005-0000-0000-0000FF0C0000}"/>
    <cellStyle name="쉼표 [0] 5 2 8" xfId="3347" xr:uid="{00000000-0005-0000-0000-0000000D0000}"/>
    <cellStyle name="쉼표 [0] 5 2 8 2" xfId="3348" xr:uid="{00000000-0005-0000-0000-0000010D0000}"/>
    <cellStyle name="쉼표 [0] 5 2 80" xfId="3349" xr:uid="{00000000-0005-0000-0000-0000020D0000}"/>
    <cellStyle name="쉼표 [0] 5 2 80 2" xfId="3350" xr:uid="{00000000-0005-0000-0000-0000030D0000}"/>
    <cellStyle name="쉼표 [0] 5 2 81" xfId="3351" xr:uid="{00000000-0005-0000-0000-0000040D0000}"/>
    <cellStyle name="쉼표 [0] 5 2 81 2" xfId="3352" xr:uid="{00000000-0005-0000-0000-0000050D0000}"/>
    <cellStyle name="쉼표 [0] 5 2 82" xfId="3353" xr:uid="{00000000-0005-0000-0000-0000060D0000}"/>
    <cellStyle name="쉼표 [0] 5 2 82 2" xfId="3354" xr:uid="{00000000-0005-0000-0000-0000070D0000}"/>
    <cellStyle name="쉼표 [0] 5 2 83" xfId="3355" xr:uid="{00000000-0005-0000-0000-0000080D0000}"/>
    <cellStyle name="쉼표 [0] 5 2 83 2" xfId="3356" xr:uid="{00000000-0005-0000-0000-0000090D0000}"/>
    <cellStyle name="쉼표 [0] 5 2 84" xfId="3357" xr:uid="{00000000-0005-0000-0000-00000A0D0000}"/>
    <cellStyle name="쉼표 [0] 5 2 84 2" xfId="3358" xr:uid="{00000000-0005-0000-0000-00000B0D0000}"/>
    <cellStyle name="쉼표 [0] 5 2 85" xfId="3359" xr:uid="{00000000-0005-0000-0000-00000C0D0000}"/>
    <cellStyle name="쉼표 [0] 5 2 85 2" xfId="3360" xr:uid="{00000000-0005-0000-0000-00000D0D0000}"/>
    <cellStyle name="쉼표 [0] 5 2 86" xfId="3361" xr:uid="{00000000-0005-0000-0000-00000E0D0000}"/>
    <cellStyle name="쉼표 [0] 5 2 86 2" xfId="3362" xr:uid="{00000000-0005-0000-0000-00000F0D0000}"/>
    <cellStyle name="쉼표 [0] 5 2 87" xfId="3363" xr:uid="{00000000-0005-0000-0000-0000100D0000}"/>
    <cellStyle name="쉼표 [0] 5 2 87 2" xfId="3364" xr:uid="{00000000-0005-0000-0000-0000110D0000}"/>
    <cellStyle name="쉼표 [0] 5 2 88" xfId="3365" xr:uid="{00000000-0005-0000-0000-0000120D0000}"/>
    <cellStyle name="쉼표 [0] 5 2 88 2" xfId="3366" xr:uid="{00000000-0005-0000-0000-0000130D0000}"/>
    <cellStyle name="쉼표 [0] 5 2 89" xfId="3367" xr:uid="{00000000-0005-0000-0000-0000140D0000}"/>
    <cellStyle name="쉼표 [0] 5 2 89 2" xfId="3368" xr:uid="{00000000-0005-0000-0000-0000150D0000}"/>
    <cellStyle name="쉼표 [0] 5 2 9" xfId="3369" xr:uid="{00000000-0005-0000-0000-0000160D0000}"/>
    <cellStyle name="쉼표 [0] 5 2 9 2" xfId="3370" xr:uid="{00000000-0005-0000-0000-0000170D0000}"/>
    <cellStyle name="쉼표 [0] 5 2 90" xfId="3371" xr:uid="{00000000-0005-0000-0000-0000180D0000}"/>
    <cellStyle name="쉼표 [0] 5 2 90 2" xfId="3372" xr:uid="{00000000-0005-0000-0000-0000190D0000}"/>
    <cellStyle name="쉼표 [0] 5 2 91" xfId="3373" xr:uid="{00000000-0005-0000-0000-00001A0D0000}"/>
    <cellStyle name="쉼표 [0] 5 2 91 2" xfId="3374" xr:uid="{00000000-0005-0000-0000-00001B0D0000}"/>
    <cellStyle name="쉼표 [0] 5 2 92" xfId="3375" xr:uid="{00000000-0005-0000-0000-00001C0D0000}"/>
    <cellStyle name="쉼표 [0] 5 2 92 2" xfId="3376" xr:uid="{00000000-0005-0000-0000-00001D0D0000}"/>
    <cellStyle name="쉼표 [0] 5 2 93" xfId="3377" xr:uid="{00000000-0005-0000-0000-00001E0D0000}"/>
    <cellStyle name="쉼표 [0] 5 2 93 2" xfId="3378" xr:uid="{00000000-0005-0000-0000-00001F0D0000}"/>
    <cellStyle name="쉼표 [0] 5 2 94" xfId="3379" xr:uid="{00000000-0005-0000-0000-0000200D0000}"/>
    <cellStyle name="쉼표 [0] 5 2 94 2" xfId="3380" xr:uid="{00000000-0005-0000-0000-0000210D0000}"/>
    <cellStyle name="쉼표 [0] 5 2 95" xfId="3381" xr:uid="{00000000-0005-0000-0000-0000220D0000}"/>
    <cellStyle name="쉼표 [0] 5 2 95 2" xfId="3382" xr:uid="{00000000-0005-0000-0000-0000230D0000}"/>
    <cellStyle name="쉼표 [0] 5 2 96" xfId="3383" xr:uid="{00000000-0005-0000-0000-0000240D0000}"/>
    <cellStyle name="쉼표 [0] 5 2 96 2" xfId="3384" xr:uid="{00000000-0005-0000-0000-0000250D0000}"/>
    <cellStyle name="쉼표 [0] 5 2 97" xfId="3385" xr:uid="{00000000-0005-0000-0000-0000260D0000}"/>
    <cellStyle name="쉼표 [0] 5 2 97 2" xfId="3386" xr:uid="{00000000-0005-0000-0000-0000270D0000}"/>
    <cellStyle name="쉼표 [0] 5 2 98" xfId="3387" xr:uid="{00000000-0005-0000-0000-0000280D0000}"/>
    <cellStyle name="쉼표 [0] 5 2 98 2" xfId="3388" xr:uid="{00000000-0005-0000-0000-0000290D0000}"/>
    <cellStyle name="쉼표 [0] 5 2 99" xfId="3389" xr:uid="{00000000-0005-0000-0000-00002A0D0000}"/>
    <cellStyle name="쉼표 [0] 5 2 99 2" xfId="3390" xr:uid="{00000000-0005-0000-0000-00002B0D0000}"/>
    <cellStyle name="쉼표 [0] 5 20" xfId="3391" xr:uid="{00000000-0005-0000-0000-00002C0D0000}"/>
    <cellStyle name="쉼표 [0] 5 20 2" xfId="3392" xr:uid="{00000000-0005-0000-0000-00002D0D0000}"/>
    <cellStyle name="쉼표 [0] 5 21" xfId="3393" xr:uid="{00000000-0005-0000-0000-00002E0D0000}"/>
    <cellStyle name="쉼표 [0] 5 21 2" xfId="3394" xr:uid="{00000000-0005-0000-0000-00002F0D0000}"/>
    <cellStyle name="쉼표 [0] 5 22" xfId="3395" xr:uid="{00000000-0005-0000-0000-0000300D0000}"/>
    <cellStyle name="쉼표 [0] 5 22 2" xfId="3396" xr:uid="{00000000-0005-0000-0000-0000310D0000}"/>
    <cellStyle name="쉼표 [0] 5 23" xfId="3397" xr:uid="{00000000-0005-0000-0000-0000320D0000}"/>
    <cellStyle name="쉼표 [0] 5 23 2" xfId="3398" xr:uid="{00000000-0005-0000-0000-0000330D0000}"/>
    <cellStyle name="쉼표 [0] 5 24" xfId="3399" xr:uid="{00000000-0005-0000-0000-0000340D0000}"/>
    <cellStyle name="쉼표 [0] 5 24 2" xfId="3400" xr:uid="{00000000-0005-0000-0000-0000350D0000}"/>
    <cellStyle name="쉼표 [0] 5 25" xfId="3401" xr:uid="{00000000-0005-0000-0000-0000360D0000}"/>
    <cellStyle name="쉼표 [0] 5 25 2" xfId="3402" xr:uid="{00000000-0005-0000-0000-0000370D0000}"/>
    <cellStyle name="쉼표 [0] 5 26" xfId="3403" xr:uid="{00000000-0005-0000-0000-0000380D0000}"/>
    <cellStyle name="쉼표 [0] 5 26 2" xfId="3404" xr:uid="{00000000-0005-0000-0000-0000390D0000}"/>
    <cellStyle name="쉼표 [0] 5 27" xfId="3405" xr:uid="{00000000-0005-0000-0000-00003A0D0000}"/>
    <cellStyle name="쉼표 [0] 5 27 2" xfId="3406" xr:uid="{00000000-0005-0000-0000-00003B0D0000}"/>
    <cellStyle name="쉼표 [0] 5 28" xfId="3407" xr:uid="{00000000-0005-0000-0000-00003C0D0000}"/>
    <cellStyle name="쉼표 [0] 5 28 2" xfId="3408" xr:uid="{00000000-0005-0000-0000-00003D0D0000}"/>
    <cellStyle name="쉼표 [0] 5 29" xfId="3409" xr:uid="{00000000-0005-0000-0000-00003E0D0000}"/>
    <cellStyle name="쉼표 [0] 5 29 2" xfId="3410" xr:uid="{00000000-0005-0000-0000-00003F0D0000}"/>
    <cellStyle name="쉼표 [0] 5 3" xfId="3411" xr:uid="{00000000-0005-0000-0000-0000400D0000}"/>
    <cellStyle name="쉼표 [0] 5 3 10" xfId="3412" xr:uid="{00000000-0005-0000-0000-0000410D0000}"/>
    <cellStyle name="쉼표 [0] 5 3 10 2" xfId="3413" xr:uid="{00000000-0005-0000-0000-0000420D0000}"/>
    <cellStyle name="쉼표 [0] 5 3 100" xfId="3414" xr:uid="{00000000-0005-0000-0000-0000430D0000}"/>
    <cellStyle name="쉼표 [0] 5 3 100 2" xfId="3415" xr:uid="{00000000-0005-0000-0000-0000440D0000}"/>
    <cellStyle name="쉼표 [0] 5 3 101" xfId="3416" xr:uid="{00000000-0005-0000-0000-0000450D0000}"/>
    <cellStyle name="쉼표 [0] 5 3 101 2" xfId="3417" xr:uid="{00000000-0005-0000-0000-0000460D0000}"/>
    <cellStyle name="쉼표 [0] 5 3 102" xfId="3418" xr:uid="{00000000-0005-0000-0000-0000470D0000}"/>
    <cellStyle name="쉼표 [0] 5 3 102 2" xfId="3419" xr:uid="{00000000-0005-0000-0000-0000480D0000}"/>
    <cellStyle name="쉼표 [0] 5 3 103" xfId="3420" xr:uid="{00000000-0005-0000-0000-0000490D0000}"/>
    <cellStyle name="쉼표 [0] 5 3 103 2" xfId="3421" xr:uid="{00000000-0005-0000-0000-00004A0D0000}"/>
    <cellStyle name="쉼표 [0] 5 3 104" xfId="3422" xr:uid="{00000000-0005-0000-0000-00004B0D0000}"/>
    <cellStyle name="쉼표 [0] 5 3 104 2" xfId="3423" xr:uid="{00000000-0005-0000-0000-00004C0D0000}"/>
    <cellStyle name="쉼표 [0] 5 3 105" xfId="3424" xr:uid="{00000000-0005-0000-0000-00004D0D0000}"/>
    <cellStyle name="쉼표 [0] 5 3 105 2" xfId="3425" xr:uid="{00000000-0005-0000-0000-00004E0D0000}"/>
    <cellStyle name="쉼표 [0] 5 3 106" xfId="3426" xr:uid="{00000000-0005-0000-0000-00004F0D0000}"/>
    <cellStyle name="쉼표 [0] 5 3 106 2" xfId="3427" xr:uid="{00000000-0005-0000-0000-0000500D0000}"/>
    <cellStyle name="쉼표 [0] 5 3 107" xfId="3428" xr:uid="{00000000-0005-0000-0000-0000510D0000}"/>
    <cellStyle name="쉼표 [0] 5 3 107 2" xfId="3429" xr:uid="{00000000-0005-0000-0000-0000520D0000}"/>
    <cellStyle name="쉼표 [0] 5 3 108" xfId="3430" xr:uid="{00000000-0005-0000-0000-0000530D0000}"/>
    <cellStyle name="쉼표 [0] 5 3 108 2" xfId="3431" xr:uid="{00000000-0005-0000-0000-0000540D0000}"/>
    <cellStyle name="쉼표 [0] 5 3 109" xfId="3432" xr:uid="{00000000-0005-0000-0000-0000550D0000}"/>
    <cellStyle name="쉼표 [0] 5 3 109 2" xfId="3433" xr:uid="{00000000-0005-0000-0000-0000560D0000}"/>
    <cellStyle name="쉼표 [0] 5 3 11" xfId="3434" xr:uid="{00000000-0005-0000-0000-0000570D0000}"/>
    <cellStyle name="쉼표 [0] 5 3 11 2" xfId="3435" xr:uid="{00000000-0005-0000-0000-0000580D0000}"/>
    <cellStyle name="쉼표 [0] 5 3 110" xfId="3436" xr:uid="{00000000-0005-0000-0000-0000590D0000}"/>
    <cellStyle name="쉼표 [0] 5 3 110 2" xfId="3437" xr:uid="{00000000-0005-0000-0000-00005A0D0000}"/>
    <cellStyle name="쉼표 [0] 5 3 111" xfId="3438" xr:uid="{00000000-0005-0000-0000-00005B0D0000}"/>
    <cellStyle name="쉼표 [0] 5 3 111 2" xfId="3439" xr:uid="{00000000-0005-0000-0000-00005C0D0000}"/>
    <cellStyle name="쉼표 [0] 5 3 112" xfId="3440" xr:uid="{00000000-0005-0000-0000-00005D0D0000}"/>
    <cellStyle name="쉼표 [0] 5 3 112 2" xfId="3441" xr:uid="{00000000-0005-0000-0000-00005E0D0000}"/>
    <cellStyle name="쉼표 [0] 5 3 113" xfId="3442" xr:uid="{00000000-0005-0000-0000-00005F0D0000}"/>
    <cellStyle name="쉼표 [0] 5 3 113 2" xfId="3443" xr:uid="{00000000-0005-0000-0000-0000600D0000}"/>
    <cellStyle name="쉼표 [0] 5 3 114" xfId="3444" xr:uid="{00000000-0005-0000-0000-0000610D0000}"/>
    <cellStyle name="쉼표 [0] 5 3 114 2" xfId="3445" xr:uid="{00000000-0005-0000-0000-0000620D0000}"/>
    <cellStyle name="쉼표 [0] 5 3 115" xfId="3446" xr:uid="{00000000-0005-0000-0000-0000630D0000}"/>
    <cellStyle name="쉼표 [0] 5 3 115 2" xfId="3447" xr:uid="{00000000-0005-0000-0000-0000640D0000}"/>
    <cellStyle name="쉼표 [0] 5 3 116" xfId="3448" xr:uid="{00000000-0005-0000-0000-0000650D0000}"/>
    <cellStyle name="쉼표 [0] 5 3 116 2" xfId="3449" xr:uid="{00000000-0005-0000-0000-0000660D0000}"/>
    <cellStyle name="쉼표 [0] 5 3 117" xfId="3450" xr:uid="{00000000-0005-0000-0000-0000670D0000}"/>
    <cellStyle name="쉼표 [0] 5 3 117 2" xfId="3451" xr:uid="{00000000-0005-0000-0000-0000680D0000}"/>
    <cellStyle name="쉼표 [0] 5 3 118" xfId="3452" xr:uid="{00000000-0005-0000-0000-0000690D0000}"/>
    <cellStyle name="쉼표 [0] 5 3 118 2" xfId="3453" xr:uid="{00000000-0005-0000-0000-00006A0D0000}"/>
    <cellStyle name="쉼표 [0] 5 3 119" xfId="3454" xr:uid="{00000000-0005-0000-0000-00006B0D0000}"/>
    <cellStyle name="쉼표 [0] 5 3 119 2" xfId="3455" xr:uid="{00000000-0005-0000-0000-00006C0D0000}"/>
    <cellStyle name="쉼표 [0] 5 3 12" xfId="3456" xr:uid="{00000000-0005-0000-0000-00006D0D0000}"/>
    <cellStyle name="쉼표 [0] 5 3 12 2" xfId="3457" xr:uid="{00000000-0005-0000-0000-00006E0D0000}"/>
    <cellStyle name="쉼표 [0] 5 3 120" xfId="3458" xr:uid="{00000000-0005-0000-0000-00006F0D0000}"/>
    <cellStyle name="쉼표 [0] 5 3 120 2" xfId="3459" xr:uid="{00000000-0005-0000-0000-0000700D0000}"/>
    <cellStyle name="쉼표 [0] 5 3 121" xfId="3460" xr:uid="{00000000-0005-0000-0000-0000710D0000}"/>
    <cellStyle name="쉼표 [0] 5 3 121 2" xfId="3461" xr:uid="{00000000-0005-0000-0000-0000720D0000}"/>
    <cellStyle name="쉼표 [0] 5 3 122" xfId="3462" xr:uid="{00000000-0005-0000-0000-0000730D0000}"/>
    <cellStyle name="쉼표 [0] 5 3 122 2" xfId="3463" xr:uid="{00000000-0005-0000-0000-0000740D0000}"/>
    <cellStyle name="쉼표 [0] 5 3 123" xfId="3464" xr:uid="{00000000-0005-0000-0000-0000750D0000}"/>
    <cellStyle name="쉼표 [0] 5 3 123 2" xfId="3465" xr:uid="{00000000-0005-0000-0000-0000760D0000}"/>
    <cellStyle name="쉼표 [0] 5 3 124" xfId="3466" xr:uid="{00000000-0005-0000-0000-0000770D0000}"/>
    <cellStyle name="쉼표 [0] 5 3 124 2" xfId="3467" xr:uid="{00000000-0005-0000-0000-0000780D0000}"/>
    <cellStyle name="쉼표 [0] 5 3 125" xfId="3468" xr:uid="{00000000-0005-0000-0000-0000790D0000}"/>
    <cellStyle name="쉼표 [0] 5 3 125 2" xfId="3469" xr:uid="{00000000-0005-0000-0000-00007A0D0000}"/>
    <cellStyle name="쉼표 [0] 5 3 126" xfId="3470" xr:uid="{00000000-0005-0000-0000-00007B0D0000}"/>
    <cellStyle name="쉼표 [0] 5 3 126 2" xfId="3471" xr:uid="{00000000-0005-0000-0000-00007C0D0000}"/>
    <cellStyle name="쉼표 [0] 5 3 127" xfId="3472" xr:uid="{00000000-0005-0000-0000-00007D0D0000}"/>
    <cellStyle name="쉼표 [0] 5 3 13" xfId="3473" xr:uid="{00000000-0005-0000-0000-00007E0D0000}"/>
    <cellStyle name="쉼표 [0] 5 3 13 2" xfId="3474" xr:uid="{00000000-0005-0000-0000-00007F0D0000}"/>
    <cellStyle name="쉼표 [0] 5 3 14" xfId="3475" xr:uid="{00000000-0005-0000-0000-0000800D0000}"/>
    <cellStyle name="쉼표 [0] 5 3 14 2" xfId="3476" xr:uid="{00000000-0005-0000-0000-0000810D0000}"/>
    <cellStyle name="쉼표 [0] 5 3 15" xfId="3477" xr:uid="{00000000-0005-0000-0000-0000820D0000}"/>
    <cellStyle name="쉼표 [0] 5 3 15 2" xfId="3478" xr:uid="{00000000-0005-0000-0000-0000830D0000}"/>
    <cellStyle name="쉼표 [0] 5 3 16" xfId="3479" xr:uid="{00000000-0005-0000-0000-0000840D0000}"/>
    <cellStyle name="쉼표 [0] 5 3 16 2" xfId="3480" xr:uid="{00000000-0005-0000-0000-0000850D0000}"/>
    <cellStyle name="쉼표 [0] 5 3 17" xfId="3481" xr:uid="{00000000-0005-0000-0000-0000860D0000}"/>
    <cellStyle name="쉼표 [0] 5 3 17 2" xfId="3482" xr:uid="{00000000-0005-0000-0000-0000870D0000}"/>
    <cellStyle name="쉼표 [0] 5 3 18" xfId="3483" xr:uid="{00000000-0005-0000-0000-0000880D0000}"/>
    <cellStyle name="쉼표 [0] 5 3 18 2" xfId="3484" xr:uid="{00000000-0005-0000-0000-0000890D0000}"/>
    <cellStyle name="쉼표 [0] 5 3 19" xfId="3485" xr:uid="{00000000-0005-0000-0000-00008A0D0000}"/>
    <cellStyle name="쉼표 [0] 5 3 19 2" xfId="3486" xr:uid="{00000000-0005-0000-0000-00008B0D0000}"/>
    <cellStyle name="쉼표 [0] 5 3 2" xfId="3487" xr:uid="{00000000-0005-0000-0000-00008C0D0000}"/>
    <cellStyle name="쉼표 [0] 5 3 2 2" xfId="3488" xr:uid="{00000000-0005-0000-0000-00008D0D0000}"/>
    <cellStyle name="쉼표 [0] 5 3 20" xfId="3489" xr:uid="{00000000-0005-0000-0000-00008E0D0000}"/>
    <cellStyle name="쉼표 [0] 5 3 20 2" xfId="3490" xr:uid="{00000000-0005-0000-0000-00008F0D0000}"/>
    <cellStyle name="쉼표 [0] 5 3 21" xfId="3491" xr:uid="{00000000-0005-0000-0000-0000900D0000}"/>
    <cellStyle name="쉼표 [0] 5 3 21 2" xfId="3492" xr:uid="{00000000-0005-0000-0000-0000910D0000}"/>
    <cellStyle name="쉼표 [0] 5 3 22" xfId="3493" xr:uid="{00000000-0005-0000-0000-0000920D0000}"/>
    <cellStyle name="쉼표 [0] 5 3 22 2" xfId="3494" xr:uid="{00000000-0005-0000-0000-0000930D0000}"/>
    <cellStyle name="쉼표 [0] 5 3 23" xfId="3495" xr:uid="{00000000-0005-0000-0000-0000940D0000}"/>
    <cellStyle name="쉼표 [0] 5 3 23 2" xfId="3496" xr:uid="{00000000-0005-0000-0000-0000950D0000}"/>
    <cellStyle name="쉼표 [0] 5 3 24" xfId="3497" xr:uid="{00000000-0005-0000-0000-0000960D0000}"/>
    <cellStyle name="쉼표 [0] 5 3 24 2" xfId="3498" xr:uid="{00000000-0005-0000-0000-0000970D0000}"/>
    <cellStyle name="쉼표 [0] 5 3 25" xfId="3499" xr:uid="{00000000-0005-0000-0000-0000980D0000}"/>
    <cellStyle name="쉼표 [0] 5 3 25 2" xfId="3500" xr:uid="{00000000-0005-0000-0000-0000990D0000}"/>
    <cellStyle name="쉼표 [0] 5 3 26" xfId="3501" xr:uid="{00000000-0005-0000-0000-00009A0D0000}"/>
    <cellStyle name="쉼표 [0] 5 3 26 2" xfId="3502" xr:uid="{00000000-0005-0000-0000-00009B0D0000}"/>
    <cellStyle name="쉼표 [0] 5 3 27" xfId="3503" xr:uid="{00000000-0005-0000-0000-00009C0D0000}"/>
    <cellStyle name="쉼표 [0] 5 3 27 2" xfId="3504" xr:uid="{00000000-0005-0000-0000-00009D0D0000}"/>
    <cellStyle name="쉼표 [0] 5 3 28" xfId="3505" xr:uid="{00000000-0005-0000-0000-00009E0D0000}"/>
    <cellStyle name="쉼표 [0] 5 3 28 2" xfId="3506" xr:uid="{00000000-0005-0000-0000-00009F0D0000}"/>
    <cellStyle name="쉼표 [0] 5 3 29" xfId="3507" xr:uid="{00000000-0005-0000-0000-0000A00D0000}"/>
    <cellStyle name="쉼표 [0] 5 3 29 2" xfId="3508" xr:uid="{00000000-0005-0000-0000-0000A10D0000}"/>
    <cellStyle name="쉼표 [0] 5 3 3" xfId="3509" xr:uid="{00000000-0005-0000-0000-0000A20D0000}"/>
    <cellStyle name="쉼표 [0] 5 3 3 2" xfId="3510" xr:uid="{00000000-0005-0000-0000-0000A30D0000}"/>
    <cellStyle name="쉼표 [0] 5 3 30" xfId="3511" xr:uid="{00000000-0005-0000-0000-0000A40D0000}"/>
    <cellStyle name="쉼표 [0] 5 3 30 2" xfId="3512" xr:uid="{00000000-0005-0000-0000-0000A50D0000}"/>
    <cellStyle name="쉼표 [0] 5 3 31" xfId="3513" xr:uid="{00000000-0005-0000-0000-0000A60D0000}"/>
    <cellStyle name="쉼표 [0] 5 3 31 2" xfId="3514" xr:uid="{00000000-0005-0000-0000-0000A70D0000}"/>
    <cellStyle name="쉼표 [0] 5 3 32" xfId="3515" xr:uid="{00000000-0005-0000-0000-0000A80D0000}"/>
    <cellStyle name="쉼표 [0] 5 3 32 2" xfId="3516" xr:uid="{00000000-0005-0000-0000-0000A90D0000}"/>
    <cellStyle name="쉼표 [0] 5 3 33" xfId="3517" xr:uid="{00000000-0005-0000-0000-0000AA0D0000}"/>
    <cellStyle name="쉼표 [0] 5 3 33 2" xfId="3518" xr:uid="{00000000-0005-0000-0000-0000AB0D0000}"/>
    <cellStyle name="쉼표 [0] 5 3 34" xfId="3519" xr:uid="{00000000-0005-0000-0000-0000AC0D0000}"/>
    <cellStyle name="쉼표 [0] 5 3 34 2" xfId="3520" xr:uid="{00000000-0005-0000-0000-0000AD0D0000}"/>
    <cellStyle name="쉼표 [0] 5 3 35" xfId="3521" xr:uid="{00000000-0005-0000-0000-0000AE0D0000}"/>
    <cellStyle name="쉼표 [0] 5 3 35 2" xfId="3522" xr:uid="{00000000-0005-0000-0000-0000AF0D0000}"/>
    <cellStyle name="쉼표 [0] 5 3 36" xfId="3523" xr:uid="{00000000-0005-0000-0000-0000B00D0000}"/>
    <cellStyle name="쉼표 [0] 5 3 36 2" xfId="3524" xr:uid="{00000000-0005-0000-0000-0000B10D0000}"/>
    <cellStyle name="쉼표 [0] 5 3 37" xfId="3525" xr:uid="{00000000-0005-0000-0000-0000B20D0000}"/>
    <cellStyle name="쉼표 [0] 5 3 37 2" xfId="3526" xr:uid="{00000000-0005-0000-0000-0000B30D0000}"/>
    <cellStyle name="쉼표 [0] 5 3 38" xfId="3527" xr:uid="{00000000-0005-0000-0000-0000B40D0000}"/>
    <cellStyle name="쉼표 [0] 5 3 38 2" xfId="3528" xr:uid="{00000000-0005-0000-0000-0000B50D0000}"/>
    <cellStyle name="쉼표 [0] 5 3 39" xfId="3529" xr:uid="{00000000-0005-0000-0000-0000B60D0000}"/>
    <cellStyle name="쉼표 [0] 5 3 39 2" xfId="3530" xr:uid="{00000000-0005-0000-0000-0000B70D0000}"/>
    <cellStyle name="쉼표 [0] 5 3 4" xfId="3531" xr:uid="{00000000-0005-0000-0000-0000B80D0000}"/>
    <cellStyle name="쉼표 [0] 5 3 4 2" xfId="3532" xr:uid="{00000000-0005-0000-0000-0000B90D0000}"/>
    <cellStyle name="쉼표 [0] 5 3 40" xfId="3533" xr:uid="{00000000-0005-0000-0000-0000BA0D0000}"/>
    <cellStyle name="쉼표 [0] 5 3 40 2" xfId="3534" xr:uid="{00000000-0005-0000-0000-0000BB0D0000}"/>
    <cellStyle name="쉼표 [0] 5 3 41" xfId="3535" xr:uid="{00000000-0005-0000-0000-0000BC0D0000}"/>
    <cellStyle name="쉼표 [0] 5 3 41 2" xfId="3536" xr:uid="{00000000-0005-0000-0000-0000BD0D0000}"/>
    <cellStyle name="쉼표 [0] 5 3 42" xfId="3537" xr:uid="{00000000-0005-0000-0000-0000BE0D0000}"/>
    <cellStyle name="쉼표 [0] 5 3 42 2" xfId="3538" xr:uid="{00000000-0005-0000-0000-0000BF0D0000}"/>
    <cellStyle name="쉼표 [0] 5 3 43" xfId="3539" xr:uid="{00000000-0005-0000-0000-0000C00D0000}"/>
    <cellStyle name="쉼표 [0] 5 3 43 2" xfId="3540" xr:uid="{00000000-0005-0000-0000-0000C10D0000}"/>
    <cellStyle name="쉼표 [0] 5 3 44" xfId="3541" xr:uid="{00000000-0005-0000-0000-0000C20D0000}"/>
    <cellStyle name="쉼표 [0] 5 3 44 2" xfId="3542" xr:uid="{00000000-0005-0000-0000-0000C30D0000}"/>
    <cellStyle name="쉼표 [0] 5 3 45" xfId="3543" xr:uid="{00000000-0005-0000-0000-0000C40D0000}"/>
    <cellStyle name="쉼표 [0] 5 3 45 2" xfId="3544" xr:uid="{00000000-0005-0000-0000-0000C50D0000}"/>
    <cellStyle name="쉼표 [0] 5 3 46" xfId="3545" xr:uid="{00000000-0005-0000-0000-0000C60D0000}"/>
    <cellStyle name="쉼표 [0] 5 3 46 2" xfId="3546" xr:uid="{00000000-0005-0000-0000-0000C70D0000}"/>
    <cellStyle name="쉼표 [0] 5 3 47" xfId="3547" xr:uid="{00000000-0005-0000-0000-0000C80D0000}"/>
    <cellStyle name="쉼표 [0] 5 3 47 2" xfId="3548" xr:uid="{00000000-0005-0000-0000-0000C90D0000}"/>
    <cellStyle name="쉼표 [0] 5 3 48" xfId="3549" xr:uid="{00000000-0005-0000-0000-0000CA0D0000}"/>
    <cellStyle name="쉼표 [0] 5 3 48 2" xfId="3550" xr:uid="{00000000-0005-0000-0000-0000CB0D0000}"/>
    <cellStyle name="쉼표 [0] 5 3 49" xfId="3551" xr:uid="{00000000-0005-0000-0000-0000CC0D0000}"/>
    <cellStyle name="쉼표 [0] 5 3 49 2" xfId="3552" xr:uid="{00000000-0005-0000-0000-0000CD0D0000}"/>
    <cellStyle name="쉼표 [0] 5 3 5" xfId="3553" xr:uid="{00000000-0005-0000-0000-0000CE0D0000}"/>
    <cellStyle name="쉼표 [0] 5 3 5 2" xfId="3554" xr:uid="{00000000-0005-0000-0000-0000CF0D0000}"/>
    <cellStyle name="쉼표 [0] 5 3 50" xfId="3555" xr:uid="{00000000-0005-0000-0000-0000D00D0000}"/>
    <cellStyle name="쉼표 [0] 5 3 50 2" xfId="3556" xr:uid="{00000000-0005-0000-0000-0000D10D0000}"/>
    <cellStyle name="쉼표 [0] 5 3 51" xfId="3557" xr:uid="{00000000-0005-0000-0000-0000D20D0000}"/>
    <cellStyle name="쉼표 [0] 5 3 51 2" xfId="3558" xr:uid="{00000000-0005-0000-0000-0000D30D0000}"/>
    <cellStyle name="쉼표 [0] 5 3 52" xfId="3559" xr:uid="{00000000-0005-0000-0000-0000D40D0000}"/>
    <cellStyle name="쉼표 [0] 5 3 52 2" xfId="3560" xr:uid="{00000000-0005-0000-0000-0000D50D0000}"/>
    <cellStyle name="쉼표 [0] 5 3 53" xfId="3561" xr:uid="{00000000-0005-0000-0000-0000D60D0000}"/>
    <cellStyle name="쉼표 [0] 5 3 53 2" xfId="3562" xr:uid="{00000000-0005-0000-0000-0000D70D0000}"/>
    <cellStyle name="쉼표 [0] 5 3 54" xfId="3563" xr:uid="{00000000-0005-0000-0000-0000D80D0000}"/>
    <cellStyle name="쉼표 [0] 5 3 54 2" xfId="3564" xr:uid="{00000000-0005-0000-0000-0000D90D0000}"/>
    <cellStyle name="쉼표 [0] 5 3 55" xfId="3565" xr:uid="{00000000-0005-0000-0000-0000DA0D0000}"/>
    <cellStyle name="쉼표 [0] 5 3 55 2" xfId="3566" xr:uid="{00000000-0005-0000-0000-0000DB0D0000}"/>
    <cellStyle name="쉼표 [0] 5 3 56" xfId="3567" xr:uid="{00000000-0005-0000-0000-0000DC0D0000}"/>
    <cellStyle name="쉼표 [0] 5 3 56 2" xfId="3568" xr:uid="{00000000-0005-0000-0000-0000DD0D0000}"/>
    <cellStyle name="쉼표 [0] 5 3 57" xfId="3569" xr:uid="{00000000-0005-0000-0000-0000DE0D0000}"/>
    <cellStyle name="쉼표 [0] 5 3 57 2" xfId="3570" xr:uid="{00000000-0005-0000-0000-0000DF0D0000}"/>
    <cellStyle name="쉼표 [0] 5 3 58" xfId="3571" xr:uid="{00000000-0005-0000-0000-0000E00D0000}"/>
    <cellStyle name="쉼표 [0] 5 3 58 2" xfId="3572" xr:uid="{00000000-0005-0000-0000-0000E10D0000}"/>
    <cellStyle name="쉼표 [0] 5 3 59" xfId="3573" xr:uid="{00000000-0005-0000-0000-0000E20D0000}"/>
    <cellStyle name="쉼표 [0] 5 3 59 2" xfId="3574" xr:uid="{00000000-0005-0000-0000-0000E30D0000}"/>
    <cellStyle name="쉼표 [0] 5 3 6" xfId="3575" xr:uid="{00000000-0005-0000-0000-0000E40D0000}"/>
    <cellStyle name="쉼표 [0] 5 3 6 2" xfId="3576" xr:uid="{00000000-0005-0000-0000-0000E50D0000}"/>
    <cellStyle name="쉼표 [0] 5 3 60" xfId="3577" xr:uid="{00000000-0005-0000-0000-0000E60D0000}"/>
    <cellStyle name="쉼표 [0] 5 3 60 2" xfId="3578" xr:uid="{00000000-0005-0000-0000-0000E70D0000}"/>
    <cellStyle name="쉼표 [0] 5 3 61" xfId="3579" xr:uid="{00000000-0005-0000-0000-0000E80D0000}"/>
    <cellStyle name="쉼표 [0] 5 3 61 2" xfId="3580" xr:uid="{00000000-0005-0000-0000-0000E90D0000}"/>
    <cellStyle name="쉼표 [0] 5 3 62" xfId="3581" xr:uid="{00000000-0005-0000-0000-0000EA0D0000}"/>
    <cellStyle name="쉼표 [0] 5 3 62 2" xfId="3582" xr:uid="{00000000-0005-0000-0000-0000EB0D0000}"/>
    <cellStyle name="쉼표 [0] 5 3 63" xfId="3583" xr:uid="{00000000-0005-0000-0000-0000EC0D0000}"/>
    <cellStyle name="쉼표 [0] 5 3 63 2" xfId="3584" xr:uid="{00000000-0005-0000-0000-0000ED0D0000}"/>
    <cellStyle name="쉼표 [0] 5 3 64" xfId="3585" xr:uid="{00000000-0005-0000-0000-0000EE0D0000}"/>
    <cellStyle name="쉼표 [0] 5 3 64 2" xfId="3586" xr:uid="{00000000-0005-0000-0000-0000EF0D0000}"/>
    <cellStyle name="쉼표 [0] 5 3 65" xfId="3587" xr:uid="{00000000-0005-0000-0000-0000F00D0000}"/>
    <cellStyle name="쉼표 [0] 5 3 65 2" xfId="3588" xr:uid="{00000000-0005-0000-0000-0000F10D0000}"/>
    <cellStyle name="쉼표 [0] 5 3 66" xfId="3589" xr:uid="{00000000-0005-0000-0000-0000F20D0000}"/>
    <cellStyle name="쉼표 [0] 5 3 66 2" xfId="3590" xr:uid="{00000000-0005-0000-0000-0000F30D0000}"/>
    <cellStyle name="쉼표 [0] 5 3 67" xfId="3591" xr:uid="{00000000-0005-0000-0000-0000F40D0000}"/>
    <cellStyle name="쉼표 [0] 5 3 67 2" xfId="3592" xr:uid="{00000000-0005-0000-0000-0000F50D0000}"/>
    <cellStyle name="쉼표 [0] 5 3 68" xfId="3593" xr:uid="{00000000-0005-0000-0000-0000F60D0000}"/>
    <cellStyle name="쉼표 [0] 5 3 68 2" xfId="3594" xr:uid="{00000000-0005-0000-0000-0000F70D0000}"/>
    <cellStyle name="쉼표 [0] 5 3 69" xfId="3595" xr:uid="{00000000-0005-0000-0000-0000F80D0000}"/>
    <cellStyle name="쉼표 [0] 5 3 69 2" xfId="3596" xr:uid="{00000000-0005-0000-0000-0000F90D0000}"/>
    <cellStyle name="쉼표 [0] 5 3 7" xfId="3597" xr:uid="{00000000-0005-0000-0000-0000FA0D0000}"/>
    <cellStyle name="쉼표 [0] 5 3 7 2" xfId="3598" xr:uid="{00000000-0005-0000-0000-0000FB0D0000}"/>
    <cellStyle name="쉼표 [0] 5 3 70" xfId="3599" xr:uid="{00000000-0005-0000-0000-0000FC0D0000}"/>
    <cellStyle name="쉼표 [0] 5 3 70 2" xfId="3600" xr:uid="{00000000-0005-0000-0000-0000FD0D0000}"/>
    <cellStyle name="쉼표 [0] 5 3 71" xfId="3601" xr:uid="{00000000-0005-0000-0000-0000FE0D0000}"/>
    <cellStyle name="쉼표 [0] 5 3 71 2" xfId="3602" xr:uid="{00000000-0005-0000-0000-0000FF0D0000}"/>
    <cellStyle name="쉼표 [0] 5 3 72" xfId="3603" xr:uid="{00000000-0005-0000-0000-0000000E0000}"/>
    <cellStyle name="쉼표 [0] 5 3 72 2" xfId="3604" xr:uid="{00000000-0005-0000-0000-0000010E0000}"/>
    <cellStyle name="쉼표 [0] 5 3 73" xfId="3605" xr:uid="{00000000-0005-0000-0000-0000020E0000}"/>
    <cellStyle name="쉼표 [0] 5 3 73 2" xfId="3606" xr:uid="{00000000-0005-0000-0000-0000030E0000}"/>
    <cellStyle name="쉼표 [0] 5 3 74" xfId="3607" xr:uid="{00000000-0005-0000-0000-0000040E0000}"/>
    <cellStyle name="쉼표 [0] 5 3 74 2" xfId="3608" xr:uid="{00000000-0005-0000-0000-0000050E0000}"/>
    <cellStyle name="쉼표 [0] 5 3 75" xfId="3609" xr:uid="{00000000-0005-0000-0000-0000060E0000}"/>
    <cellStyle name="쉼표 [0] 5 3 75 2" xfId="3610" xr:uid="{00000000-0005-0000-0000-0000070E0000}"/>
    <cellStyle name="쉼표 [0] 5 3 76" xfId="3611" xr:uid="{00000000-0005-0000-0000-0000080E0000}"/>
    <cellStyle name="쉼표 [0] 5 3 76 2" xfId="3612" xr:uid="{00000000-0005-0000-0000-0000090E0000}"/>
    <cellStyle name="쉼표 [0] 5 3 77" xfId="3613" xr:uid="{00000000-0005-0000-0000-00000A0E0000}"/>
    <cellStyle name="쉼표 [0] 5 3 77 2" xfId="3614" xr:uid="{00000000-0005-0000-0000-00000B0E0000}"/>
    <cellStyle name="쉼표 [0] 5 3 78" xfId="3615" xr:uid="{00000000-0005-0000-0000-00000C0E0000}"/>
    <cellStyle name="쉼표 [0] 5 3 78 2" xfId="3616" xr:uid="{00000000-0005-0000-0000-00000D0E0000}"/>
    <cellStyle name="쉼표 [0] 5 3 79" xfId="3617" xr:uid="{00000000-0005-0000-0000-00000E0E0000}"/>
    <cellStyle name="쉼표 [0] 5 3 79 2" xfId="3618" xr:uid="{00000000-0005-0000-0000-00000F0E0000}"/>
    <cellStyle name="쉼표 [0] 5 3 8" xfId="3619" xr:uid="{00000000-0005-0000-0000-0000100E0000}"/>
    <cellStyle name="쉼표 [0] 5 3 8 2" xfId="3620" xr:uid="{00000000-0005-0000-0000-0000110E0000}"/>
    <cellStyle name="쉼표 [0] 5 3 80" xfId="3621" xr:uid="{00000000-0005-0000-0000-0000120E0000}"/>
    <cellStyle name="쉼표 [0] 5 3 80 2" xfId="3622" xr:uid="{00000000-0005-0000-0000-0000130E0000}"/>
    <cellStyle name="쉼표 [0] 5 3 81" xfId="3623" xr:uid="{00000000-0005-0000-0000-0000140E0000}"/>
    <cellStyle name="쉼표 [0] 5 3 81 2" xfId="3624" xr:uid="{00000000-0005-0000-0000-0000150E0000}"/>
    <cellStyle name="쉼표 [0] 5 3 82" xfId="3625" xr:uid="{00000000-0005-0000-0000-0000160E0000}"/>
    <cellStyle name="쉼표 [0] 5 3 82 2" xfId="3626" xr:uid="{00000000-0005-0000-0000-0000170E0000}"/>
    <cellStyle name="쉼표 [0] 5 3 83" xfId="3627" xr:uid="{00000000-0005-0000-0000-0000180E0000}"/>
    <cellStyle name="쉼표 [0] 5 3 83 2" xfId="3628" xr:uid="{00000000-0005-0000-0000-0000190E0000}"/>
    <cellStyle name="쉼표 [0] 5 3 84" xfId="3629" xr:uid="{00000000-0005-0000-0000-00001A0E0000}"/>
    <cellStyle name="쉼표 [0] 5 3 84 2" xfId="3630" xr:uid="{00000000-0005-0000-0000-00001B0E0000}"/>
    <cellStyle name="쉼표 [0] 5 3 85" xfId="3631" xr:uid="{00000000-0005-0000-0000-00001C0E0000}"/>
    <cellStyle name="쉼표 [0] 5 3 85 2" xfId="3632" xr:uid="{00000000-0005-0000-0000-00001D0E0000}"/>
    <cellStyle name="쉼표 [0] 5 3 86" xfId="3633" xr:uid="{00000000-0005-0000-0000-00001E0E0000}"/>
    <cellStyle name="쉼표 [0] 5 3 86 2" xfId="3634" xr:uid="{00000000-0005-0000-0000-00001F0E0000}"/>
    <cellStyle name="쉼표 [0] 5 3 87" xfId="3635" xr:uid="{00000000-0005-0000-0000-0000200E0000}"/>
    <cellStyle name="쉼표 [0] 5 3 87 2" xfId="3636" xr:uid="{00000000-0005-0000-0000-0000210E0000}"/>
    <cellStyle name="쉼표 [0] 5 3 88" xfId="3637" xr:uid="{00000000-0005-0000-0000-0000220E0000}"/>
    <cellStyle name="쉼표 [0] 5 3 88 2" xfId="3638" xr:uid="{00000000-0005-0000-0000-0000230E0000}"/>
    <cellStyle name="쉼표 [0] 5 3 89" xfId="3639" xr:uid="{00000000-0005-0000-0000-0000240E0000}"/>
    <cellStyle name="쉼표 [0] 5 3 89 2" xfId="3640" xr:uid="{00000000-0005-0000-0000-0000250E0000}"/>
    <cellStyle name="쉼표 [0] 5 3 9" xfId="3641" xr:uid="{00000000-0005-0000-0000-0000260E0000}"/>
    <cellStyle name="쉼표 [0] 5 3 9 2" xfId="3642" xr:uid="{00000000-0005-0000-0000-0000270E0000}"/>
    <cellStyle name="쉼표 [0] 5 3 90" xfId="3643" xr:uid="{00000000-0005-0000-0000-0000280E0000}"/>
    <cellStyle name="쉼표 [0] 5 3 90 2" xfId="3644" xr:uid="{00000000-0005-0000-0000-0000290E0000}"/>
    <cellStyle name="쉼표 [0] 5 3 91" xfId="3645" xr:uid="{00000000-0005-0000-0000-00002A0E0000}"/>
    <cellStyle name="쉼표 [0] 5 3 91 2" xfId="3646" xr:uid="{00000000-0005-0000-0000-00002B0E0000}"/>
    <cellStyle name="쉼표 [0] 5 3 92" xfId="3647" xr:uid="{00000000-0005-0000-0000-00002C0E0000}"/>
    <cellStyle name="쉼표 [0] 5 3 92 2" xfId="3648" xr:uid="{00000000-0005-0000-0000-00002D0E0000}"/>
    <cellStyle name="쉼표 [0] 5 3 93" xfId="3649" xr:uid="{00000000-0005-0000-0000-00002E0E0000}"/>
    <cellStyle name="쉼표 [0] 5 3 93 2" xfId="3650" xr:uid="{00000000-0005-0000-0000-00002F0E0000}"/>
    <cellStyle name="쉼표 [0] 5 3 94" xfId="3651" xr:uid="{00000000-0005-0000-0000-0000300E0000}"/>
    <cellStyle name="쉼표 [0] 5 3 94 2" xfId="3652" xr:uid="{00000000-0005-0000-0000-0000310E0000}"/>
    <cellStyle name="쉼표 [0] 5 3 95" xfId="3653" xr:uid="{00000000-0005-0000-0000-0000320E0000}"/>
    <cellStyle name="쉼표 [0] 5 3 95 2" xfId="3654" xr:uid="{00000000-0005-0000-0000-0000330E0000}"/>
    <cellStyle name="쉼표 [0] 5 3 96" xfId="3655" xr:uid="{00000000-0005-0000-0000-0000340E0000}"/>
    <cellStyle name="쉼표 [0] 5 3 96 2" xfId="3656" xr:uid="{00000000-0005-0000-0000-0000350E0000}"/>
    <cellStyle name="쉼표 [0] 5 3 97" xfId="3657" xr:uid="{00000000-0005-0000-0000-0000360E0000}"/>
    <cellStyle name="쉼표 [0] 5 3 97 2" xfId="3658" xr:uid="{00000000-0005-0000-0000-0000370E0000}"/>
    <cellStyle name="쉼표 [0] 5 3 98" xfId="3659" xr:uid="{00000000-0005-0000-0000-0000380E0000}"/>
    <cellStyle name="쉼표 [0] 5 3 98 2" xfId="3660" xr:uid="{00000000-0005-0000-0000-0000390E0000}"/>
    <cellStyle name="쉼표 [0] 5 3 99" xfId="3661" xr:uid="{00000000-0005-0000-0000-00003A0E0000}"/>
    <cellStyle name="쉼표 [0] 5 3 99 2" xfId="3662" xr:uid="{00000000-0005-0000-0000-00003B0E0000}"/>
    <cellStyle name="쉼표 [0] 5 30" xfId="3663" xr:uid="{00000000-0005-0000-0000-00003C0E0000}"/>
    <cellStyle name="쉼표 [0] 5 30 2" xfId="3664" xr:uid="{00000000-0005-0000-0000-00003D0E0000}"/>
    <cellStyle name="쉼표 [0] 5 31" xfId="3665" xr:uid="{00000000-0005-0000-0000-00003E0E0000}"/>
    <cellStyle name="쉼표 [0] 5 31 2" xfId="3666" xr:uid="{00000000-0005-0000-0000-00003F0E0000}"/>
    <cellStyle name="쉼표 [0] 5 32" xfId="3667" xr:uid="{00000000-0005-0000-0000-0000400E0000}"/>
    <cellStyle name="쉼표 [0] 5 32 2" xfId="3668" xr:uid="{00000000-0005-0000-0000-0000410E0000}"/>
    <cellStyle name="쉼표 [0] 5 33" xfId="3669" xr:uid="{00000000-0005-0000-0000-0000420E0000}"/>
    <cellStyle name="쉼표 [0] 5 33 2" xfId="3670" xr:uid="{00000000-0005-0000-0000-0000430E0000}"/>
    <cellStyle name="쉼표 [0] 5 34" xfId="3671" xr:uid="{00000000-0005-0000-0000-0000440E0000}"/>
    <cellStyle name="쉼표 [0] 5 34 2" xfId="3672" xr:uid="{00000000-0005-0000-0000-0000450E0000}"/>
    <cellStyle name="쉼표 [0] 5 35" xfId="3673" xr:uid="{00000000-0005-0000-0000-0000460E0000}"/>
    <cellStyle name="쉼표 [0] 5 35 2" xfId="3674" xr:uid="{00000000-0005-0000-0000-0000470E0000}"/>
    <cellStyle name="쉼표 [0] 5 36" xfId="3675" xr:uid="{00000000-0005-0000-0000-0000480E0000}"/>
    <cellStyle name="쉼표 [0] 5 36 2" xfId="3676" xr:uid="{00000000-0005-0000-0000-0000490E0000}"/>
    <cellStyle name="쉼표 [0] 5 37" xfId="3677" xr:uid="{00000000-0005-0000-0000-00004A0E0000}"/>
    <cellStyle name="쉼표 [0] 5 37 2" xfId="3678" xr:uid="{00000000-0005-0000-0000-00004B0E0000}"/>
    <cellStyle name="쉼표 [0] 5 38" xfId="3679" xr:uid="{00000000-0005-0000-0000-00004C0E0000}"/>
    <cellStyle name="쉼표 [0] 5 4" xfId="3680" xr:uid="{00000000-0005-0000-0000-00004D0E0000}"/>
    <cellStyle name="쉼표 [0] 5 4 2" xfId="3681" xr:uid="{00000000-0005-0000-0000-00004E0E0000}"/>
    <cellStyle name="쉼표 [0] 5 5" xfId="3682" xr:uid="{00000000-0005-0000-0000-00004F0E0000}"/>
    <cellStyle name="쉼표 [0] 5 5 2" xfId="3683" xr:uid="{00000000-0005-0000-0000-0000500E0000}"/>
    <cellStyle name="쉼표 [0] 5 6" xfId="3684" xr:uid="{00000000-0005-0000-0000-0000510E0000}"/>
    <cellStyle name="쉼표 [0] 5 6 2" xfId="3685" xr:uid="{00000000-0005-0000-0000-0000520E0000}"/>
    <cellStyle name="쉼표 [0] 5 7" xfId="3686" xr:uid="{00000000-0005-0000-0000-0000530E0000}"/>
    <cellStyle name="쉼표 [0] 5 7 2" xfId="3687" xr:uid="{00000000-0005-0000-0000-0000540E0000}"/>
    <cellStyle name="쉼표 [0] 5 8" xfId="3688" xr:uid="{00000000-0005-0000-0000-0000550E0000}"/>
    <cellStyle name="쉼표 [0] 5 8 2" xfId="3689" xr:uid="{00000000-0005-0000-0000-0000560E0000}"/>
    <cellStyle name="쉼표 [0] 5 9" xfId="3690" xr:uid="{00000000-0005-0000-0000-0000570E0000}"/>
    <cellStyle name="쉼표 [0] 5 9 2" xfId="3691" xr:uid="{00000000-0005-0000-0000-0000580E0000}"/>
    <cellStyle name="쉼표 [0] 6" xfId="3692" xr:uid="{00000000-0005-0000-0000-0000590E0000}"/>
    <cellStyle name="쉼표 [0] 6 2" xfId="3693" xr:uid="{00000000-0005-0000-0000-00005A0E0000}"/>
    <cellStyle name="쉼표 [0] 7" xfId="3694" xr:uid="{00000000-0005-0000-0000-00005B0E0000}"/>
    <cellStyle name="쉼표 [0] 8" xfId="3695" xr:uid="{00000000-0005-0000-0000-00005C0E0000}"/>
    <cellStyle name="연결된 셀 2" xfId="3696" xr:uid="{00000000-0005-0000-0000-00005D0E0000}"/>
    <cellStyle name="연결된 셀 2 10" xfId="3697" xr:uid="{00000000-0005-0000-0000-00005E0E0000}"/>
    <cellStyle name="연결된 셀 2 11" xfId="3698" xr:uid="{00000000-0005-0000-0000-00005F0E0000}"/>
    <cellStyle name="연결된 셀 2 12" xfId="3699" xr:uid="{00000000-0005-0000-0000-0000600E0000}"/>
    <cellStyle name="연결된 셀 2 13" xfId="3700" xr:uid="{00000000-0005-0000-0000-0000610E0000}"/>
    <cellStyle name="연결된 셀 2 14" xfId="3701" xr:uid="{00000000-0005-0000-0000-0000620E0000}"/>
    <cellStyle name="연결된 셀 2 15" xfId="3702" xr:uid="{00000000-0005-0000-0000-0000630E0000}"/>
    <cellStyle name="연결된 셀 2 16" xfId="3703" xr:uid="{00000000-0005-0000-0000-0000640E0000}"/>
    <cellStyle name="연결된 셀 2 17" xfId="3704" xr:uid="{00000000-0005-0000-0000-0000650E0000}"/>
    <cellStyle name="연결된 셀 2 18" xfId="3705" xr:uid="{00000000-0005-0000-0000-0000660E0000}"/>
    <cellStyle name="연결된 셀 2 19" xfId="3706" xr:uid="{00000000-0005-0000-0000-0000670E0000}"/>
    <cellStyle name="연결된 셀 2 2" xfId="3707" xr:uid="{00000000-0005-0000-0000-0000680E0000}"/>
    <cellStyle name="연결된 셀 2 20" xfId="3708" xr:uid="{00000000-0005-0000-0000-0000690E0000}"/>
    <cellStyle name="연결된 셀 2 21" xfId="3709" xr:uid="{00000000-0005-0000-0000-00006A0E0000}"/>
    <cellStyle name="연결된 셀 2 22" xfId="3710" xr:uid="{00000000-0005-0000-0000-00006B0E0000}"/>
    <cellStyle name="연결된 셀 2 23" xfId="3711" xr:uid="{00000000-0005-0000-0000-00006C0E0000}"/>
    <cellStyle name="연결된 셀 2 24" xfId="3712" xr:uid="{00000000-0005-0000-0000-00006D0E0000}"/>
    <cellStyle name="연결된 셀 2 25" xfId="3713" xr:uid="{00000000-0005-0000-0000-00006E0E0000}"/>
    <cellStyle name="연결된 셀 2 26" xfId="3714" xr:uid="{00000000-0005-0000-0000-00006F0E0000}"/>
    <cellStyle name="연결된 셀 2 27" xfId="3715" xr:uid="{00000000-0005-0000-0000-0000700E0000}"/>
    <cellStyle name="연결된 셀 2 28" xfId="3716" xr:uid="{00000000-0005-0000-0000-0000710E0000}"/>
    <cellStyle name="연결된 셀 2 29" xfId="3717" xr:uid="{00000000-0005-0000-0000-0000720E0000}"/>
    <cellStyle name="연결된 셀 2 3" xfId="3718" xr:uid="{00000000-0005-0000-0000-0000730E0000}"/>
    <cellStyle name="연결된 셀 2 30" xfId="3719" xr:uid="{00000000-0005-0000-0000-0000740E0000}"/>
    <cellStyle name="연결된 셀 2 31" xfId="3720" xr:uid="{00000000-0005-0000-0000-0000750E0000}"/>
    <cellStyle name="연결된 셀 2 32" xfId="3721" xr:uid="{00000000-0005-0000-0000-0000760E0000}"/>
    <cellStyle name="연결된 셀 2 33" xfId="3722" xr:uid="{00000000-0005-0000-0000-0000770E0000}"/>
    <cellStyle name="연결된 셀 2 34" xfId="3723" xr:uid="{00000000-0005-0000-0000-0000780E0000}"/>
    <cellStyle name="연결된 셀 2 35" xfId="3724" xr:uid="{00000000-0005-0000-0000-0000790E0000}"/>
    <cellStyle name="연결된 셀 2 36" xfId="3725" xr:uid="{00000000-0005-0000-0000-00007A0E0000}"/>
    <cellStyle name="연결된 셀 2 37" xfId="3726" xr:uid="{00000000-0005-0000-0000-00007B0E0000}"/>
    <cellStyle name="연결된 셀 2 38" xfId="3727" xr:uid="{00000000-0005-0000-0000-00007C0E0000}"/>
    <cellStyle name="연결된 셀 2 39" xfId="3728" xr:uid="{00000000-0005-0000-0000-00007D0E0000}"/>
    <cellStyle name="연결된 셀 2 4" xfId="3729" xr:uid="{00000000-0005-0000-0000-00007E0E0000}"/>
    <cellStyle name="연결된 셀 2 40" xfId="3730" xr:uid="{00000000-0005-0000-0000-00007F0E0000}"/>
    <cellStyle name="연결된 셀 2 41" xfId="3731" xr:uid="{00000000-0005-0000-0000-0000800E0000}"/>
    <cellStyle name="연결된 셀 2 42" xfId="3732" xr:uid="{00000000-0005-0000-0000-0000810E0000}"/>
    <cellStyle name="연결된 셀 2 43" xfId="3733" xr:uid="{00000000-0005-0000-0000-0000820E0000}"/>
    <cellStyle name="연결된 셀 2 44" xfId="3734" xr:uid="{00000000-0005-0000-0000-0000830E0000}"/>
    <cellStyle name="연결된 셀 2 45" xfId="3735" xr:uid="{00000000-0005-0000-0000-0000840E0000}"/>
    <cellStyle name="연결된 셀 2 46" xfId="3736" xr:uid="{00000000-0005-0000-0000-0000850E0000}"/>
    <cellStyle name="연결된 셀 2 47" xfId="3737" xr:uid="{00000000-0005-0000-0000-0000860E0000}"/>
    <cellStyle name="연결된 셀 2 48" xfId="3738" xr:uid="{00000000-0005-0000-0000-0000870E0000}"/>
    <cellStyle name="연결된 셀 2 49" xfId="3739" xr:uid="{00000000-0005-0000-0000-0000880E0000}"/>
    <cellStyle name="연결된 셀 2 5" xfId="3740" xr:uid="{00000000-0005-0000-0000-0000890E0000}"/>
    <cellStyle name="연결된 셀 2 50" xfId="3741" xr:uid="{00000000-0005-0000-0000-00008A0E0000}"/>
    <cellStyle name="연결된 셀 2 51" xfId="3742" xr:uid="{00000000-0005-0000-0000-00008B0E0000}"/>
    <cellStyle name="연결된 셀 2 52" xfId="3743" xr:uid="{00000000-0005-0000-0000-00008C0E0000}"/>
    <cellStyle name="연결된 셀 2 53" xfId="3744" xr:uid="{00000000-0005-0000-0000-00008D0E0000}"/>
    <cellStyle name="연결된 셀 2 54" xfId="3745" xr:uid="{00000000-0005-0000-0000-00008E0E0000}"/>
    <cellStyle name="연결된 셀 2 55" xfId="3746" xr:uid="{00000000-0005-0000-0000-00008F0E0000}"/>
    <cellStyle name="연결된 셀 2 56" xfId="3747" xr:uid="{00000000-0005-0000-0000-0000900E0000}"/>
    <cellStyle name="연결된 셀 2 57" xfId="3748" xr:uid="{00000000-0005-0000-0000-0000910E0000}"/>
    <cellStyle name="연결된 셀 2 58" xfId="3749" xr:uid="{00000000-0005-0000-0000-0000920E0000}"/>
    <cellStyle name="연결된 셀 2 59" xfId="3750" xr:uid="{00000000-0005-0000-0000-0000930E0000}"/>
    <cellStyle name="연결된 셀 2 6" xfId="3751" xr:uid="{00000000-0005-0000-0000-0000940E0000}"/>
    <cellStyle name="연결된 셀 2 60" xfId="3752" xr:uid="{00000000-0005-0000-0000-0000950E0000}"/>
    <cellStyle name="연결된 셀 2 61" xfId="3753" xr:uid="{00000000-0005-0000-0000-0000960E0000}"/>
    <cellStyle name="연결된 셀 2 62" xfId="3754" xr:uid="{00000000-0005-0000-0000-0000970E0000}"/>
    <cellStyle name="연결된 셀 2 63" xfId="3755" xr:uid="{00000000-0005-0000-0000-0000980E0000}"/>
    <cellStyle name="연결된 셀 2 64" xfId="3756" xr:uid="{00000000-0005-0000-0000-0000990E0000}"/>
    <cellStyle name="연결된 셀 2 65" xfId="3757" xr:uid="{00000000-0005-0000-0000-00009A0E0000}"/>
    <cellStyle name="연결된 셀 2 66" xfId="3758" xr:uid="{00000000-0005-0000-0000-00009B0E0000}"/>
    <cellStyle name="연결된 셀 2 67" xfId="3759" xr:uid="{00000000-0005-0000-0000-00009C0E0000}"/>
    <cellStyle name="연결된 셀 2 68" xfId="3760" xr:uid="{00000000-0005-0000-0000-00009D0E0000}"/>
    <cellStyle name="연결된 셀 2 69" xfId="3761" xr:uid="{00000000-0005-0000-0000-00009E0E0000}"/>
    <cellStyle name="연결된 셀 2 7" xfId="3762" xr:uid="{00000000-0005-0000-0000-00009F0E0000}"/>
    <cellStyle name="연결된 셀 2 70" xfId="3763" xr:uid="{00000000-0005-0000-0000-0000A00E0000}"/>
    <cellStyle name="연결된 셀 2 71" xfId="3764" xr:uid="{00000000-0005-0000-0000-0000A10E0000}"/>
    <cellStyle name="연결된 셀 2 72" xfId="3765" xr:uid="{00000000-0005-0000-0000-0000A20E0000}"/>
    <cellStyle name="연결된 셀 2 73" xfId="3766" xr:uid="{00000000-0005-0000-0000-0000A30E0000}"/>
    <cellStyle name="연결된 셀 2 74" xfId="3767" xr:uid="{00000000-0005-0000-0000-0000A40E0000}"/>
    <cellStyle name="연결된 셀 2 75" xfId="3768" xr:uid="{00000000-0005-0000-0000-0000A50E0000}"/>
    <cellStyle name="연결된 셀 2 76" xfId="3769" xr:uid="{00000000-0005-0000-0000-0000A60E0000}"/>
    <cellStyle name="연결된 셀 2 77" xfId="3770" xr:uid="{00000000-0005-0000-0000-0000A70E0000}"/>
    <cellStyle name="연결된 셀 2 78" xfId="3771" xr:uid="{00000000-0005-0000-0000-0000A80E0000}"/>
    <cellStyle name="연결된 셀 2 79" xfId="3772" xr:uid="{00000000-0005-0000-0000-0000A90E0000}"/>
    <cellStyle name="연결된 셀 2 8" xfId="3773" xr:uid="{00000000-0005-0000-0000-0000AA0E0000}"/>
    <cellStyle name="연결된 셀 2 80" xfId="3774" xr:uid="{00000000-0005-0000-0000-0000AB0E0000}"/>
    <cellStyle name="연결된 셀 2 9" xfId="3775" xr:uid="{00000000-0005-0000-0000-0000AC0E0000}"/>
    <cellStyle name="요약 2" xfId="3776" xr:uid="{00000000-0005-0000-0000-0000AD0E0000}"/>
    <cellStyle name="요약 2 10" xfId="3777" xr:uid="{00000000-0005-0000-0000-0000AE0E0000}"/>
    <cellStyle name="요약 2 11" xfId="3778" xr:uid="{00000000-0005-0000-0000-0000AF0E0000}"/>
    <cellStyle name="요약 2 12" xfId="3779" xr:uid="{00000000-0005-0000-0000-0000B00E0000}"/>
    <cellStyle name="요약 2 13" xfId="3780" xr:uid="{00000000-0005-0000-0000-0000B10E0000}"/>
    <cellStyle name="요약 2 14" xfId="3781" xr:uid="{00000000-0005-0000-0000-0000B20E0000}"/>
    <cellStyle name="요약 2 15" xfId="3782" xr:uid="{00000000-0005-0000-0000-0000B30E0000}"/>
    <cellStyle name="요약 2 16" xfId="3783" xr:uid="{00000000-0005-0000-0000-0000B40E0000}"/>
    <cellStyle name="요약 2 17" xfId="3784" xr:uid="{00000000-0005-0000-0000-0000B50E0000}"/>
    <cellStyle name="요약 2 18" xfId="3785" xr:uid="{00000000-0005-0000-0000-0000B60E0000}"/>
    <cellStyle name="요약 2 19" xfId="3786" xr:uid="{00000000-0005-0000-0000-0000B70E0000}"/>
    <cellStyle name="요약 2 2" xfId="3787" xr:uid="{00000000-0005-0000-0000-0000B80E0000}"/>
    <cellStyle name="요약 2 20" xfId="3788" xr:uid="{00000000-0005-0000-0000-0000B90E0000}"/>
    <cellStyle name="요약 2 21" xfId="3789" xr:uid="{00000000-0005-0000-0000-0000BA0E0000}"/>
    <cellStyle name="요약 2 22" xfId="3790" xr:uid="{00000000-0005-0000-0000-0000BB0E0000}"/>
    <cellStyle name="요약 2 23" xfId="3791" xr:uid="{00000000-0005-0000-0000-0000BC0E0000}"/>
    <cellStyle name="요약 2 24" xfId="3792" xr:uid="{00000000-0005-0000-0000-0000BD0E0000}"/>
    <cellStyle name="요약 2 25" xfId="3793" xr:uid="{00000000-0005-0000-0000-0000BE0E0000}"/>
    <cellStyle name="요약 2 26" xfId="3794" xr:uid="{00000000-0005-0000-0000-0000BF0E0000}"/>
    <cellStyle name="요약 2 27" xfId="3795" xr:uid="{00000000-0005-0000-0000-0000C00E0000}"/>
    <cellStyle name="요약 2 28" xfId="3796" xr:uid="{00000000-0005-0000-0000-0000C10E0000}"/>
    <cellStyle name="요약 2 29" xfId="3797" xr:uid="{00000000-0005-0000-0000-0000C20E0000}"/>
    <cellStyle name="요약 2 3" xfId="3798" xr:uid="{00000000-0005-0000-0000-0000C30E0000}"/>
    <cellStyle name="요약 2 30" xfId="3799" xr:uid="{00000000-0005-0000-0000-0000C40E0000}"/>
    <cellStyle name="요약 2 31" xfId="3800" xr:uid="{00000000-0005-0000-0000-0000C50E0000}"/>
    <cellStyle name="요약 2 32" xfId="3801" xr:uid="{00000000-0005-0000-0000-0000C60E0000}"/>
    <cellStyle name="요약 2 33" xfId="3802" xr:uid="{00000000-0005-0000-0000-0000C70E0000}"/>
    <cellStyle name="요약 2 34" xfId="3803" xr:uid="{00000000-0005-0000-0000-0000C80E0000}"/>
    <cellStyle name="요약 2 35" xfId="3804" xr:uid="{00000000-0005-0000-0000-0000C90E0000}"/>
    <cellStyle name="요약 2 36" xfId="3805" xr:uid="{00000000-0005-0000-0000-0000CA0E0000}"/>
    <cellStyle name="요약 2 37" xfId="3806" xr:uid="{00000000-0005-0000-0000-0000CB0E0000}"/>
    <cellStyle name="요약 2 38" xfId="3807" xr:uid="{00000000-0005-0000-0000-0000CC0E0000}"/>
    <cellStyle name="요약 2 39" xfId="3808" xr:uid="{00000000-0005-0000-0000-0000CD0E0000}"/>
    <cellStyle name="요약 2 4" xfId="3809" xr:uid="{00000000-0005-0000-0000-0000CE0E0000}"/>
    <cellStyle name="요약 2 40" xfId="3810" xr:uid="{00000000-0005-0000-0000-0000CF0E0000}"/>
    <cellStyle name="요약 2 41" xfId="3811" xr:uid="{00000000-0005-0000-0000-0000D00E0000}"/>
    <cellStyle name="요약 2 42" xfId="3812" xr:uid="{00000000-0005-0000-0000-0000D10E0000}"/>
    <cellStyle name="요약 2 43" xfId="3813" xr:uid="{00000000-0005-0000-0000-0000D20E0000}"/>
    <cellStyle name="요약 2 44" xfId="3814" xr:uid="{00000000-0005-0000-0000-0000D30E0000}"/>
    <cellStyle name="요약 2 45" xfId="3815" xr:uid="{00000000-0005-0000-0000-0000D40E0000}"/>
    <cellStyle name="요약 2 46" xfId="3816" xr:uid="{00000000-0005-0000-0000-0000D50E0000}"/>
    <cellStyle name="요약 2 47" xfId="3817" xr:uid="{00000000-0005-0000-0000-0000D60E0000}"/>
    <cellStyle name="요약 2 48" xfId="3818" xr:uid="{00000000-0005-0000-0000-0000D70E0000}"/>
    <cellStyle name="요약 2 49" xfId="3819" xr:uid="{00000000-0005-0000-0000-0000D80E0000}"/>
    <cellStyle name="요약 2 5" xfId="3820" xr:uid="{00000000-0005-0000-0000-0000D90E0000}"/>
    <cellStyle name="요약 2 50" xfId="3821" xr:uid="{00000000-0005-0000-0000-0000DA0E0000}"/>
    <cellStyle name="요약 2 51" xfId="3822" xr:uid="{00000000-0005-0000-0000-0000DB0E0000}"/>
    <cellStyle name="요약 2 52" xfId="3823" xr:uid="{00000000-0005-0000-0000-0000DC0E0000}"/>
    <cellStyle name="요약 2 53" xfId="3824" xr:uid="{00000000-0005-0000-0000-0000DD0E0000}"/>
    <cellStyle name="요약 2 54" xfId="3825" xr:uid="{00000000-0005-0000-0000-0000DE0E0000}"/>
    <cellStyle name="요약 2 55" xfId="3826" xr:uid="{00000000-0005-0000-0000-0000DF0E0000}"/>
    <cellStyle name="요약 2 56" xfId="3827" xr:uid="{00000000-0005-0000-0000-0000E00E0000}"/>
    <cellStyle name="요약 2 57" xfId="3828" xr:uid="{00000000-0005-0000-0000-0000E10E0000}"/>
    <cellStyle name="요약 2 58" xfId="3829" xr:uid="{00000000-0005-0000-0000-0000E20E0000}"/>
    <cellStyle name="요약 2 59" xfId="3830" xr:uid="{00000000-0005-0000-0000-0000E30E0000}"/>
    <cellStyle name="요약 2 6" xfId="3831" xr:uid="{00000000-0005-0000-0000-0000E40E0000}"/>
    <cellStyle name="요약 2 60" xfId="3832" xr:uid="{00000000-0005-0000-0000-0000E50E0000}"/>
    <cellStyle name="요약 2 61" xfId="3833" xr:uid="{00000000-0005-0000-0000-0000E60E0000}"/>
    <cellStyle name="요약 2 62" xfId="3834" xr:uid="{00000000-0005-0000-0000-0000E70E0000}"/>
    <cellStyle name="요약 2 63" xfId="3835" xr:uid="{00000000-0005-0000-0000-0000E80E0000}"/>
    <cellStyle name="요약 2 64" xfId="3836" xr:uid="{00000000-0005-0000-0000-0000E90E0000}"/>
    <cellStyle name="요약 2 65" xfId="3837" xr:uid="{00000000-0005-0000-0000-0000EA0E0000}"/>
    <cellStyle name="요약 2 66" xfId="3838" xr:uid="{00000000-0005-0000-0000-0000EB0E0000}"/>
    <cellStyle name="요약 2 67" xfId="3839" xr:uid="{00000000-0005-0000-0000-0000EC0E0000}"/>
    <cellStyle name="요약 2 68" xfId="3840" xr:uid="{00000000-0005-0000-0000-0000ED0E0000}"/>
    <cellStyle name="요약 2 69" xfId="3841" xr:uid="{00000000-0005-0000-0000-0000EE0E0000}"/>
    <cellStyle name="요약 2 7" xfId="3842" xr:uid="{00000000-0005-0000-0000-0000EF0E0000}"/>
    <cellStyle name="요약 2 70" xfId="3843" xr:uid="{00000000-0005-0000-0000-0000F00E0000}"/>
    <cellStyle name="요약 2 71" xfId="3844" xr:uid="{00000000-0005-0000-0000-0000F10E0000}"/>
    <cellStyle name="요약 2 72" xfId="3845" xr:uid="{00000000-0005-0000-0000-0000F20E0000}"/>
    <cellStyle name="요약 2 73" xfId="3846" xr:uid="{00000000-0005-0000-0000-0000F30E0000}"/>
    <cellStyle name="요약 2 74" xfId="3847" xr:uid="{00000000-0005-0000-0000-0000F40E0000}"/>
    <cellStyle name="요약 2 75" xfId="3848" xr:uid="{00000000-0005-0000-0000-0000F50E0000}"/>
    <cellStyle name="요약 2 76" xfId="3849" xr:uid="{00000000-0005-0000-0000-0000F60E0000}"/>
    <cellStyle name="요약 2 77" xfId="3850" xr:uid="{00000000-0005-0000-0000-0000F70E0000}"/>
    <cellStyle name="요약 2 78" xfId="3851" xr:uid="{00000000-0005-0000-0000-0000F80E0000}"/>
    <cellStyle name="요약 2 79" xfId="3852" xr:uid="{00000000-0005-0000-0000-0000F90E0000}"/>
    <cellStyle name="요약 2 8" xfId="3853" xr:uid="{00000000-0005-0000-0000-0000FA0E0000}"/>
    <cellStyle name="요약 2 80" xfId="3854" xr:uid="{00000000-0005-0000-0000-0000FB0E0000}"/>
    <cellStyle name="요약 2 9" xfId="3855" xr:uid="{00000000-0005-0000-0000-0000FC0E0000}"/>
    <cellStyle name="입력 2" xfId="3856" xr:uid="{00000000-0005-0000-0000-0000FD0E0000}"/>
    <cellStyle name="입력 2 10" xfId="3857" xr:uid="{00000000-0005-0000-0000-0000FE0E0000}"/>
    <cellStyle name="입력 2 11" xfId="3858" xr:uid="{00000000-0005-0000-0000-0000FF0E0000}"/>
    <cellStyle name="입력 2 12" xfId="3859" xr:uid="{00000000-0005-0000-0000-0000000F0000}"/>
    <cellStyle name="입력 2 13" xfId="3860" xr:uid="{00000000-0005-0000-0000-0000010F0000}"/>
    <cellStyle name="입력 2 14" xfId="3861" xr:uid="{00000000-0005-0000-0000-0000020F0000}"/>
    <cellStyle name="입력 2 15" xfId="3862" xr:uid="{00000000-0005-0000-0000-0000030F0000}"/>
    <cellStyle name="입력 2 16" xfId="3863" xr:uid="{00000000-0005-0000-0000-0000040F0000}"/>
    <cellStyle name="입력 2 17" xfId="3864" xr:uid="{00000000-0005-0000-0000-0000050F0000}"/>
    <cellStyle name="입력 2 18" xfId="3865" xr:uid="{00000000-0005-0000-0000-0000060F0000}"/>
    <cellStyle name="입력 2 19" xfId="3866" xr:uid="{00000000-0005-0000-0000-0000070F0000}"/>
    <cellStyle name="입력 2 2" xfId="3867" xr:uid="{00000000-0005-0000-0000-0000080F0000}"/>
    <cellStyle name="입력 2 20" xfId="3868" xr:uid="{00000000-0005-0000-0000-0000090F0000}"/>
    <cellStyle name="입력 2 21" xfId="3869" xr:uid="{00000000-0005-0000-0000-00000A0F0000}"/>
    <cellStyle name="입력 2 22" xfId="3870" xr:uid="{00000000-0005-0000-0000-00000B0F0000}"/>
    <cellStyle name="입력 2 23" xfId="3871" xr:uid="{00000000-0005-0000-0000-00000C0F0000}"/>
    <cellStyle name="입력 2 24" xfId="3872" xr:uid="{00000000-0005-0000-0000-00000D0F0000}"/>
    <cellStyle name="입력 2 25" xfId="3873" xr:uid="{00000000-0005-0000-0000-00000E0F0000}"/>
    <cellStyle name="입력 2 26" xfId="3874" xr:uid="{00000000-0005-0000-0000-00000F0F0000}"/>
    <cellStyle name="입력 2 27" xfId="3875" xr:uid="{00000000-0005-0000-0000-0000100F0000}"/>
    <cellStyle name="입력 2 28" xfId="3876" xr:uid="{00000000-0005-0000-0000-0000110F0000}"/>
    <cellStyle name="입력 2 29" xfId="3877" xr:uid="{00000000-0005-0000-0000-0000120F0000}"/>
    <cellStyle name="입력 2 3" xfId="3878" xr:uid="{00000000-0005-0000-0000-0000130F0000}"/>
    <cellStyle name="입력 2 30" xfId="3879" xr:uid="{00000000-0005-0000-0000-0000140F0000}"/>
    <cellStyle name="입력 2 31" xfId="3880" xr:uid="{00000000-0005-0000-0000-0000150F0000}"/>
    <cellStyle name="입력 2 32" xfId="3881" xr:uid="{00000000-0005-0000-0000-0000160F0000}"/>
    <cellStyle name="입력 2 33" xfId="3882" xr:uid="{00000000-0005-0000-0000-0000170F0000}"/>
    <cellStyle name="입력 2 34" xfId="3883" xr:uid="{00000000-0005-0000-0000-0000180F0000}"/>
    <cellStyle name="입력 2 35" xfId="3884" xr:uid="{00000000-0005-0000-0000-0000190F0000}"/>
    <cellStyle name="입력 2 36" xfId="3885" xr:uid="{00000000-0005-0000-0000-00001A0F0000}"/>
    <cellStyle name="입력 2 37" xfId="3886" xr:uid="{00000000-0005-0000-0000-00001B0F0000}"/>
    <cellStyle name="입력 2 38" xfId="3887" xr:uid="{00000000-0005-0000-0000-00001C0F0000}"/>
    <cellStyle name="입력 2 39" xfId="3888" xr:uid="{00000000-0005-0000-0000-00001D0F0000}"/>
    <cellStyle name="입력 2 4" xfId="3889" xr:uid="{00000000-0005-0000-0000-00001E0F0000}"/>
    <cellStyle name="입력 2 40" xfId="3890" xr:uid="{00000000-0005-0000-0000-00001F0F0000}"/>
    <cellStyle name="입력 2 41" xfId="3891" xr:uid="{00000000-0005-0000-0000-0000200F0000}"/>
    <cellStyle name="입력 2 42" xfId="3892" xr:uid="{00000000-0005-0000-0000-0000210F0000}"/>
    <cellStyle name="입력 2 43" xfId="3893" xr:uid="{00000000-0005-0000-0000-0000220F0000}"/>
    <cellStyle name="입력 2 44" xfId="3894" xr:uid="{00000000-0005-0000-0000-0000230F0000}"/>
    <cellStyle name="입력 2 45" xfId="3895" xr:uid="{00000000-0005-0000-0000-0000240F0000}"/>
    <cellStyle name="입력 2 46" xfId="3896" xr:uid="{00000000-0005-0000-0000-0000250F0000}"/>
    <cellStyle name="입력 2 47" xfId="3897" xr:uid="{00000000-0005-0000-0000-0000260F0000}"/>
    <cellStyle name="입력 2 48" xfId="3898" xr:uid="{00000000-0005-0000-0000-0000270F0000}"/>
    <cellStyle name="입력 2 49" xfId="3899" xr:uid="{00000000-0005-0000-0000-0000280F0000}"/>
    <cellStyle name="입력 2 5" xfId="3900" xr:uid="{00000000-0005-0000-0000-0000290F0000}"/>
    <cellStyle name="입력 2 50" xfId="3901" xr:uid="{00000000-0005-0000-0000-00002A0F0000}"/>
    <cellStyle name="입력 2 51" xfId="3902" xr:uid="{00000000-0005-0000-0000-00002B0F0000}"/>
    <cellStyle name="입력 2 52" xfId="3903" xr:uid="{00000000-0005-0000-0000-00002C0F0000}"/>
    <cellStyle name="입력 2 53" xfId="3904" xr:uid="{00000000-0005-0000-0000-00002D0F0000}"/>
    <cellStyle name="입력 2 54" xfId="3905" xr:uid="{00000000-0005-0000-0000-00002E0F0000}"/>
    <cellStyle name="입력 2 55" xfId="3906" xr:uid="{00000000-0005-0000-0000-00002F0F0000}"/>
    <cellStyle name="입력 2 56" xfId="3907" xr:uid="{00000000-0005-0000-0000-0000300F0000}"/>
    <cellStyle name="입력 2 57" xfId="3908" xr:uid="{00000000-0005-0000-0000-0000310F0000}"/>
    <cellStyle name="입력 2 58" xfId="3909" xr:uid="{00000000-0005-0000-0000-0000320F0000}"/>
    <cellStyle name="입력 2 59" xfId="3910" xr:uid="{00000000-0005-0000-0000-0000330F0000}"/>
    <cellStyle name="입력 2 6" xfId="3911" xr:uid="{00000000-0005-0000-0000-0000340F0000}"/>
    <cellStyle name="입력 2 60" xfId="3912" xr:uid="{00000000-0005-0000-0000-0000350F0000}"/>
    <cellStyle name="입력 2 61" xfId="3913" xr:uid="{00000000-0005-0000-0000-0000360F0000}"/>
    <cellStyle name="입력 2 62" xfId="3914" xr:uid="{00000000-0005-0000-0000-0000370F0000}"/>
    <cellStyle name="입력 2 63" xfId="3915" xr:uid="{00000000-0005-0000-0000-0000380F0000}"/>
    <cellStyle name="입력 2 64" xfId="3916" xr:uid="{00000000-0005-0000-0000-0000390F0000}"/>
    <cellStyle name="입력 2 65" xfId="3917" xr:uid="{00000000-0005-0000-0000-00003A0F0000}"/>
    <cellStyle name="입력 2 66" xfId="3918" xr:uid="{00000000-0005-0000-0000-00003B0F0000}"/>
    <cellStyle name="입력 2 67" xfId="3919" xr:uid="{00000000-0005-0000-0000-00003C0F0000}"/>
    <cellStyle name="입력 2 68" xfId="3920" xr:uid="{00000000-0005-0000-0000-00003D0F0000}"/>
    <cellStyle name="입력 2 69" xfId="3921" xr:uid="{00000000-0005-0000-0000-00003E0F0000}"/>
    <cellStyle name="입력 2 7" xfId="3922" xr:uid="{00000000-0005-0000-0000-00003F0F0000}"/>
    <cellStyle name="입력 2 70" xfId="3923" xr:uid="{00000000-0005-0000-0000-0000400F0000}"/>
    <cellStyle name="입력 2 71" xfId="3924" xr:uid="{00000000-0005-0000-0000-0000410F0000}"/>
    <cellStyle name="입력 2 72" xfId="3925" xr:uid="{00000000-0005-0000-0000-0000420F0000}"/>
    <cellStyle name="입력 2 73" xfId="3926" xr:uid="{00000000-0005-0000-0000-0000430F0000}"/>
    <cellStyle name="입력 2 74" xfId="3927" xr:uid="{00000000-0005-0000-0000-0000440F0000}"/>
    <cellStyle name="입력 2 75" xfId="3928" xr:uid="{00000000-0005-0000-0000-0000450F0000}"/>
    <cellStyle name="입력 2 76" xfId="3929" xr:uid="{00000000-0005-0000-0000-0000460F0000}"/>
    <cellStyle name="입력 2 77" xfId="3930" xr:uid="{00000000-0005-0000-0000-0000470F0000}"/>
    <cellStyle name="입력 2 78" xfId="3931" xr:uid="{00000000-0005-0000-0000-0000480F0000}"/>
    <cellStyle name="입력 2 79" xfId="3932" xr:uid="{00000000-0005-0000-0000-0000490F0000}"/>
    <cellStyle name="입력 2 8" xfId="3933" xr:uid="{00000000-0005-0000-0000-00004A0F0000}"/>
    <cellStyle name="입력 2 80" xfId="3934" xr:uid="{00000000-0005-0000-0000-00004B0F0000}"/>
    <cellStyle name="입력 2 9" xfId="3935" xr:uid="{00000000-0005-0000-0000-00004C0F0000}"/>
    <cellStyle name="제목 1 2" xfId="3936" xr:uid="{00000000-0005-0000-0000-00004D0F0000}"/>
    <cellStyle name="제목 1 2 10" xfId="3937" xr:uid="{00000000-0005-0000-0000-00004E0F0000}"/>
    <cellStyle name="제목 1 2 11" xfId="3938" xr:uid="{00000000-0005-0000-0000-00004F0F0000}"/>
    <cellStyle name="제목 1 2 12" xfId="3939" xr:uid="{00000000-0005-0000-0000-0000500F0000}"/>
    <cellStyle name="제목 1 2 13" xfId="3940" xr:uid="{00000000-0005-0000-0000-0000510F0000}"/>
    <cellStyle name="제목 1 2 14" xfId="3941" xr:uid="{00000000-0005-0000-0000-0000520F0000}"/>
    <cellStyle name="제목 1 2 15" xfId="3942" xr:uid="{00000000-0005-0000-0000-0000530F0000}"/>
    <cellStyle name="제목 1 2 16" xfId="3943" xr:uid="{00000000-0005-0000-0000-0000540F0000}"/>
    <cellStyle name="제목 1 2 17" xfId="3944" xr:uid="{00000000-0005-0000-0000-0000550F0000}"/>
    <cellStyle name="제목 1 2 18" xfId="3945" xr:uid="{00000000-0005-0000-0000-0000560F0000}"/>
    <cellStyle name="제목 1 2 19" xfId="3946" xr:uid="{00000000-0005-0000-0000-0000570F0000}"/>
    <cellStyle name="제목 1 2 2" xfId="3947" xr:uid="{00000000-0005-0000-0000-0000580F0000}"/>
    <cellStyle name="제목 1 2 20" xfId="3948" xr:uid="{00000000-0005-0000-0000-0000590F0000}"/>
    <cellStyle name="제목 1 2 21" xfId="3949" xr:uid="{00000000-0005-0000-0000-00005A0F0000}"/>
    <cellStyle name="제목 1 2 22" xfId="3950" xr:uid="{00000000-0005-0000-0000-00005B0F0000}"/>
    <cellStyle name="제목 1 2 23" xfId="3951" xr:uid="{00000000-0005-0000-0000-00005C0F0000}"/>
    <cellStyle name="제목 1 2 24" xfId="3952" xr:uid="{00000000-0005-0000-0000-00005D0F0000}"/>
    <cellStyle name="제목 1 2 25" xfId="3953" xr:uid="{00000000-0005-0000-0000-00005E0F0000}"/>
    <cellStyle name="제목 1 2 26" xfId="3954" xr:uid="{00000000-0005-0000-0000-00005F0F0000}"/>
    <cellStyle name="제목 1 2 27" xfId="3955" xr:uid="{00000000-0005-0000-0000-0000600F0000}"/>
    <cellStyle name="제목 1 2 28" xfId="3956" xr:uid="{00000000-0005-0000-0000-0000610F0000}"/>
    <cellStyle name="제목 1 2 29" xfId="3957" xr:uid="{00000000-0005-0000-0000-0000620F0000}"/>
    <cellStyle name="제목 1 2 3" xfId="3958" xr:uid="{00000000-0005-0000-0000-0000630F0000}"/>
    <cellStyle name="제목 1 2 30" xfId="3959" xr:uid="{00000000-0005-0000-0000-0000640F0000}"/>
    <cellStyle name="제목 1 2 31" xfId="3960" xr:uid="{00000000-0005-0000-0000-0000650F0000}"/>
    <cellStyle name="제목 1 2 32" xfId="3961" xr:uid="{00000000-0005-0000-0000-0000660F0000}"/>
    <cellStyle name="제목 1 2 33" xfId="3962" xr:uid="{00000000-0005-0000-0000-0000670F0000}"/>
    <cellStyle name="제목 1 2 34" xfId="3963" xr:uid="{00000000-0005-0000-0000-0000680F0000}"/>
    <cellStyle name="제목 1 2 35" xfId="3964" xr:uid="{00000000-0005-0000-0000-0000690F0000}"/>
    <cellStyle name="제목 1 2 36" xfId="3965" xr:uid="{00000000-0005-0000-0000-00006A0F0000}"/>
    <cellStyle name="제목 1 2 37" xfId="3966" xr:uid="{00000000-0005-0000-0000-00006B0F0000}"/>
    <cellStyle name="제목 1 2 38" xfId="3967" xr:uid="{00000000-0005-0000-0000-00006C0F0000}"/>
    <cellStyle name="제목 1 2 39" xfId="3968" xr:uid="{00000000-0005-0000-0000-00006D0F0000}"/>
    <cellStyle name="제목 1 2 4" xfId="3969" xr:uid="{00000000-0005-0000-0000-00006E0F0000}"/>
    <cellStyle name="제목 1 2 40" xfId="3970" xr:uid="{00000000-0005-0000-0000-00006F0F0000}"/>
    <cellStyle name="제목 1 2 41" xfId="3971" xr:uid="{00000000-0005-0000-0000-0000700F0000}"/>
    <cellStyle name="제목 1 2 42" xfId="3972" xr:uid="{00000000-0005-0000-0000-0000710F0000}"/>
    <cellStyle name="제목 1 2 43" xfId="3973" xr:uid="{00000000-0005-0000-0000-0000720F0000}"/>
    <cellStyle name="제목 1 2 44" xfId="3974" xr:uid="{00000000-0005-0000-0000-0000730F0000}"/>
    <cellStyle name="제목 1 2 45" xfId="3975" xr:uid="{00000000-0005-0000-0000-0000740F0000}"/>
    <cellStyle name="제목 1 2 46" xfId="3976" xr:uid="{00000000-0005-0000-0000-0000750F0000}"/>
    <cellStyle name="제목 1 2 47" xfId="3977" xr:uid="{00000000-0005-0000-0000-0000760F0000}"/>
    <cellStyle name="제목 1 2 48" xfId="3978" xr:uid="{00000000-0005-0000-0000-0000770F0000}"/>
    <cellStyle name="제목 1 2 49" xfId="3979" xr:uid="{00000000-0005-0000-0000-0000780F0000}"/>
    <cellStyle name="제목 1 2 5" xfId="3980" xr:uid="{00000000-0005-0000-0000-0000790F0000}"/>
    <cellStyle name="제목 1 2 50" xfId="3981" xr:uid="{00000000-0005-0000-0000-00007A0F0000}"/>
    <cellStyle name="제목 1 2 51" xfId="3982" xr:uid="{00000000-0005-0000-0000-00007B0F0000}"/>
    <cellStyle name="제목 1 2 52" xfId="3983" xr:uid="{00000000-0005-0000-0000-00007C0F0000}"/>
    <cellStyle name="제목 1 2 53" xfId="3984" xr:uid="{00000000-0005-0000-0000-00007D0F0000}"/>
    <cellStyle name="제목 1 2 54" xfId="3985" xr:uid="{00000000-0005-0000-0000-00007E0F0000}"/>
    <cellStyle name="제목 1 2 55" xfId="3986" xr:uid="{00000000-0005-0000-0000-00007F0F0000}"/>
    <cellStyle name="제목 1 2 56" xfId="3987" xr:uid="{00000000-0005-0000-0000-0000800F0000}"/>
    <cellStyle name="제목 1 2 57" xfId="3988" xr:uid="{00000000-0005-0000-0000-0000810F0000}"/>
    <cellStyle name="제목 1 2 58" xfId="3989" xr:uid="{00000000-0005-0000-0000-0000820F0000}"/>
    <cellStyle name="제목 1 2 59" xfId="3990" xr:uid="{00000000-0005-0000-0000-0000830F0000}"/>
    <cellStyle name="제목 1 2 6" xfId="3991" xr:uid="{00000000-0005-0000-0000-0000840F0000}"/>
    <cellStyle name="제목 1 2 60" xfId="3992" xr:uid="{00000000-0005-0000-0000-0000850F0000}"/>
    <cellStyle name="제목 1 2 61" xfId="3993" xr:uid="{00000000-0005-0000-0000-0000860F0000}"/>
    <cellStyle name="제목 1 2 62" xfId="3994" xr:uid="{00000000-0005-0000-0000-0000870F0000}"/>
    <cellStyle name="제목 1 2 63" xfId="3995" xr:uid="{00000000-0005-0000-0000-0000880F0000}"/>
    <cellStyle name="제목 1 2 64" xfId="3996" xr:uid="{00000000-0005-0000-0000-0000890F0000}"/>
    <cellStyle name="제목 1 2 65" xfId="3997" xr:uid="{00000000-0005-0000-0000-00008A0F0000}"/>
    <cellStyle name="제목 1 2 66" xfId="3998" xr:uid="{00000000-0005-0000-0000-00008B0F0000}"/>
    <cellStyle name="제목 1 2 67" xfId="3999" xr:uid="{00000000-0005-0000-0000-00008C0F0000}"/>
    <cellStyle name="제목 1 2 68" xfId="4000" xr:uid="{00000000-0005-0000-0000-00008D0F0000}"/>
    <cellStyle name="제목 1 2 69" xfId="4001" xr:uid="{00000000-0005-0000-0000-00008E0F0000}"/>
    <cellStyle name="제목 1 2 7" xfId="4002" xr:uid="{00000000-0005-0000-0000-00008F0F0000}"/>
    <cellStyle name="제목 1 2 70" xfId="4003" xr:uid="{00000000-0005-0000-0000-0000900F0000}"/>
    <cellStyle name="제목 1 2 71" xfId="4004" xr:uid="{00000000-0005-0000-0000-0000910F0000}"/>
    <cellStyle name="제목 1 2 72" xfId="4005" xr:uid="{00000000-0005-0000-0000-0000920F0000}"/>
    <cellStyle name="제목 1 2 73" xfId="4006" xr:uid="{00000000-0005-0000-0000-0000930F0000}"/>
    <cellStyle name="제목 1 2 74" xfId="4007" xr:uid="{00000000-0005-0000-0000-0000940F0000}"/>
    <cellStyle name="제목 1 2 75" xfId="4008" xr:uid="{00000000-0005-0000-0000-0000950F0000}"/>
    <cellStyle name="제목 1 2 76" xfId="4009" xr:uid="{00000000-0005-0000-0000-0000960F0000}"/>
    <cellStyle name="제목 1 2 77" xfId="4010" xr:uid="{00000000-0005-0000-0000-0000970F0000}"/>
    <cellStyle name="제목 1 2 78" xfId="4011" xr:uid="{00000000-0005-0000-0000-0000980F0000}"/>
    <cellStyle name="제목 1 2 79" xfId="4012" xr:uid="{00000000-0005-0000-0000-0000990F0000}"/>
    <cellStyle name="제목 1 2 8" xfId="4013" xr:uid="{00000000-0005-0000-0000-00009A0F0000}"/>
    <cellStyle name="제목 1 2 80" xfId="4014" xr:uid="{00000000-0005-0000-0000-00009B0F0000}"/>
    <cellStyle name="제목 1 2 9" xfId="4015" xr:uid="{00000000-0005-0000-0000-00009C0F0000}"/>
    <cellStyle name="제목 2 2" xfId="4016" xr:uid="{00000000-0005-0000-0000-00009D0F0000}"/>
    <cellStyle name="제목 2 2 10" xfId="4017" xr:uid="{00000000-0005-0000-0000-00009E0F0000}"/>
    <cellStyle name="제목 2 2 11" xfId="4018" xr:uid="{00000000-0005-0000-0000-00009F0F0000}"/>
    <cellStyle name="제목 2 2 12" xfId="4019" xr:uid="{00000000-0005-0000-0000-0000A00F0000}"/>
    <cellStyle name="제목 2 2 13" xfId="4020" xr:uid="{00000000-0005-0000-0000-0000A10F0000}"/>
    <cellStyle name="제목 2 2 14" xfId="4021" xr:uid="{00000000-0005-0000-0000-0000A20F0000}"/>
    <cellStyle name="제목 2 2 15" xfId="4022" xr:uid="{00000000-0005-0000-0000-0000A30F0000}"/>
    <cellStyle name="제목 2 2 16" xfId="4023" xr:uid="{00000000-0005-0000-0000-0000A40F0000}"/>
    <cellStyle name="제목 2 2 17" xfId="4024" xr:uid="{00000000-0005-0000-0000-0000A50F0000}"/>
    <cellStyle name="제목 2 2 18" xfId="4025" xr:uid="{00000000-0005-0000-0000-0000A60F0000}"/>
    <cellStyle name="제목 2 2 19" xfId="4026" xr:uid="{00000000-0005-0000-0000-0000A70F0000}"/>
    <cellStyle name="제목 2 2 2" xfId="4027" xr:uid="{00000000-0005-0000-0000-0000A80F0000}"/>
    <cellStyle name="제목 2 2 20" xfId="4028" xr:uid="{00000000-0005-0000-0000-0000A90F0000}"/>
    <cellStyle name="제목 2 2 21" xfId="4029" xr:uid="{00000000-0005-0000-0000-0000AA0F0000}"/>
    <cellStyle name="제목 2 2 22" xfId="4030" xr:uid="{00000000-0005-0000-0000-0000AB0F0000}"/>
    <cellStyle name="제목 2 2 23" xfId="4031" xr:uid="{00000000-0005-0000-0000-0000AC0F0000}"/>
    <cellStyle name="제목 2 2 24" xfId="4032" xr:uid="{00000000-0005-0000-0000-0000AD0F0000}"/>
    <cellStyle name="제목 2 2 25" xfId="4033" xr:uid="{00000000-0005-0000-0000-0000AE0F0000}"/>
    <cellStyle name="제목 2 2 26" xfId="4034" xr:uid="{00000000-0005-0000-0000-0000AF0F0000}"/>
    <cellStyle name="제목 2 2 27" xfId="4035" xr:uid="{00000000-0005-0000-0000-0000B00F0000}"/>
    <cellStyle name="제목 2 2 28" xfId="4036" xr:uid="{00000000-0005-0000-0000-0000B10F0000}"/>
    <cellStyle name="제목 2 2 29" xfId="4037" xr:uid="{00000000-0005-0000-0000-0000B20F0000}"/>
    <cellStyle name="제목 2 2 3" xfId="4038" xr:uid="{00000000-0005-0000-0000-0000B30F0000}"/>
    <cellStyle name="제목 2 2 30" xfId="4039" xr:uid="{00000000-0005-0000-0000-0000B40F0000}"/>
    <cellStyle name="제목 2 2 31" xfId="4040" xr:uid="{00000000-0005-0000-0000-0000B50F0000}"/>
    <cellStyle name="제목 2 2 32" xfId="4041" xr:uid="{00000000-0005-0000-0000-0000B60F0000}"/>
    <cellStyle name="제목 2 2 33" xfId="4042" xr:uid="{00000000-0005-0000-0000-0000B70F0000}"/>
    <cellStyle name="제목 2 2 34" xfId="4043" xr:uid="{00000000-0005-0000-0000-0000B80F0000}"/>
    <cellStyle name="제목 2 2 35" xfId="4044" xr:uid="{00000000-0005-0000-0000-0000B90F0000}"/>
    <cellStyle name="제목 2 2 36" xfId="4045" xr:uid="{00000000-0005-0000-0000-0000BA0F0000}"/>
    <cellStyle name="제목 2 2 37" xfId="4046" xr:uid="{00000000-0005-0000-0000-0000BB0F0000}"/>
    <cellStyle name="제목 2 2 38" xfId="4047" xr:uid="{00000000-0005-0000-0000-0000BC0F0000}"/>
    <cellStyle name="제목 2 2 39" xfId="4048" xr:uid="{00000000-0005-0000-0000-0000BD0F0000}"/>
    <cellStyle name="제목 2 2 4" xfId="4049" xr:uid="{00000000-0005-0000-0000-0000BE0F0000}"/>
    <cellStyle name="제목 2 2 40" xfId="4050" xr:uid="{00000000-0005-0000-0000-0000BF0F0000}"/>
    <cellStyle name="제목 2 2 41" xfId="4051" xr:uid="{00000000-0005-0000-0000-0000C00F0000}"/>
    <cellStyle name="제목 2 2 42" xfId="4052" xr:uid="{00000000-0005-0000-0000-0000C10F0000}"/>
    <cellStyle name="제목 2 2 43" xfId="4053" xr:uid="{00000000-0005-0000-0000-0000C20F0000}"/>
    <cellStyle name="제목 2 2 44" xfId="4054" xr:uid="{00000000-0005-0000-0000-0000C30F0000}"/>
    <cellStyle name="제목 2 2 45" xfId="4055" xr:uid="{00000000-0005-0000-0000-0000C40F0000}"/>
    <cellStyle name="제목 2 2 46" xfId="4056" xr:uid="{00000000-0005-0000-0000-0000C50F0000}"/>
    <cellStyle name="제목 2 2 47" xfId="4057" xr:uid="{00000000-0005-0000-0000-0000C60F0000}"/>
    <cellStyle name="제목 2 2 48" xfId="4058" xr:uid="{00000000-0005-0000-0000-0000C70F0000}"/>
    <cellStyle name="제목 2 2 49" xfId="4059" xr:uid="{00000000-0005-0000-0000-0000C80F0000}"/>
    <cellStyle name="제목 2 2 5" xfId="4060" xr:uid="{00000000-0005-0000-0000-0000C90F0000}"/>
    <cellStyle name="제목 2 2 50" xfId="4061" xr:uid="{00000000-0005-0000-0000-0000CA0F0000}"/>
    <cellStyle name="제목 2 2 51" xfId="4062" xr:uid="{00000000-0005-0000-0000-0000CB0F0000}"/>
    <cellStyle name="제목 2 2 52" xfId="4063" xr:uid="{00000000-0005-0000-0000-0000CC0F0000}"/>
    <cellStyle name="제목 2 2 53" xfId="4064" xr:uid="{00000000-0005-0000-0000-0000CD0F0000}"/>
    <cellStyle name="제목 2 2 54" xfId="4065" xr:uid="{00000000-0005-0000-0000-0000CE0F0000}"/>
    <cellStyle name="제목 2 2 55" xfId="4066" xr:uid="{00000000-0005-0000-0000-0000CF0F0000}"/>
    <cellStyle name="제목 2 2 56" xfId="4067" xr:uid="{00000000-0005-0000-0000-0000D00F0000}"/>
    <cellStyle name="제목 2 2 57" xfId="4068" xr:uid="{00000000-0005-0000-0000-0000D10F0000}"/>
    <cellStyle name="제목 2 2 58" xfId="4069" xr:uid="{00000000-0005-0000-0000-0000D20F0000}"/>
    <cellStyle name="제목 2 2 59" xfId="4070" xr:uid="{00000000-0005-0000-0000-0000D30F0000}"/>
    <cellStyle name="제목 2 2 6" xfId="4071" xr:uid="{00000000-0005-0000-0000-0000D40F0000}"/>
    <cellStyle name="제목 2 2 60" xfId="4072" xr:uid="{00000000-0005-0000-0000-0000D50F0000}"/>
    <cellStyle name="제목 2 2 61" xfId="4073" xr:uid="{00000000-0005-0000-0000-0000D60F0000}"/>
    <cellStyle name="제목 2 2 62" xfId="4074" xr:uid="{00000000-0005-0000-0000-0000D70F0000}"/>
    <cellStyle name="제목 2 2 63" xfId="4075" xr:uid="{00000000-0005-0000-0000-0000D80F0000}"/>
    <cellStyle name="제목 2 2 64" xfId="4076" xr:uid="{00000000-0005-0000-0000-0000D90F0000}"/>
    <cellStyle name="제목 2 2 65" xfId="4077" xr:uid="{00000000-0005-0000-0000-0000DA0F0000}"/>
    <cellStyle name="제목 2 2 66" xfId="4078" xr:uid="{00000000-0005-0000-0000-0000DB0F0000}"/>
    <cellStyle name="제목 2 2 67" xfId="4079" xr:uid="{00000000-0005-0000-0000-0000DC0F0000}"/>
    <cellStyle name="제목 2 2 68" xfId="4080" xr:uid="{00000000-0005-0000-0000-0000DD0F0000}"/>
    <cellStyle name="제목 2 2 69" xfId="4081" xr:uid="{00000000-0005-0000-0000-0000DE0F0000}"/>
    <cellStyle name="제목 2 2 7" xfId="4082" xr:uid="{00000000-0005-0000-0000-0000DF0F0000}"/>
    <cellStyle name="제목 2 2 70" xfId="4083" xr:uid="{00000000-0005-0000-0000-0000E00F0000}"/>
    <cellStyle name="제목 2 2 71" xfId="4084" xr:uid="{00000000-0005-0000-0000-0000E10F0000}"/>
    <cellStyle name="제목 2 2 72" xfId="4085" xr:uid="{00000000-0005-0000-0000-0000E20F0000}"/>
    <cellStyle name="제목 2 2 73" xfId="4086" xr:uid="{00000000-0005-0000-0000-0000E30F0000}"/>
    <cellStyle name="제목 2 2 74" xfId="4087" xr:uid="{00000000-0005-0000-0000-0000E40F0000}"/>
    <cellStyle name="제목 2 2 75" xfId="4088" xr:uid="{00000000-0005-0000-0000-0000E50F0000}"/>
    <cellStyle name="제목 2 2 76" xfId="4089" xr:uid="{00000000-0005-0000-0000-0000E60F0000}"/>
    <cellStyle name="제목 2 2 77" xfId="4090" xr:uid="{00000000-0005-0000-0000-0000E70F0000}"/>
    <cellStyle name="제목 2 2 78" xfId="4091" xr:uid="{00000000-0005-0000-0000-0000E80F0000}"/>
    <cellStyle name="제목 2 2 79" xfId="4092" xr:uid="{00000000-0005-0000-0000-0000E90F0000}"/>
    <cellStyle name="제목 2 2 8" xfId="4093" xr:uid="{00000000-0005-0000-0000-0000EA0F0000}"/>
    <cellStyle name="제목 2 2 80" xfId="4094" xr:uid="{00000000-0005-0000-0000-0000EB0F0000}"/>
    <cellStyle name="제목 2 2 9" xfId="4095" xr:uid="{00000000-0005-0000-0000-0000EC0F0000}"/>
    <cellStyle name="제목 3 2" xfId="4096" xr:uid="{00000000-0005-0000-0000-0000ED0F0000}"/>
    <cellStyle name="제목 3 2 10" xfId="4097" xr:uid="{00000000-0005-0000-0000-0000EE0F0000}"/>
    <cellStyle name="제목 3 2 11" xfId="4098" xr:uid="{00000000-0005-0000-0000-0000EF0F0000}"/>
    <cellStyle name="제목 3 2 12" xfId="4099" xr:uid="{00000000-0005-0000-0000-0000F00F0000}"/>
    <cellStyle name="제목 3 2 13" xfId="4100" xr:uid="{00000000-0005-0000-0000-0000F10F0000}"/>
    <cellStyle name="제목 3 2 14" xfId="4101" xr:uid="{00000000-0005-0000-0000-0000F20F0000}"/>
    <cellStyle name="제목 3 2 15" xfId="4102" xr:uid="{00000000-0005-0000-0000-0000F30F0000}"/>
    <cellStyle name="제목 3 2 16" xfId="4103" xr:uid="{00000000-0005-0000-0000-0000F40F0000}"/>
    <cellStyle name="제목 3 2 17" xfId="4104" xr:uid="{00000000-0005-0000-0000-0000F50F0000}"/>
    <cellStyle name="제목 3 2 18" xfId="4105" xr:uid="{00000000-0005-0000-0000-0000F60F0000}"/>
    <cellStyle name="제목 3 2 19" xfId="4106" xr:uid="{00000000-0005-0000-0000-0000F70F0000}"/>
    <cellStyle name="제목 3 2 2" xfId="4107" xr:uid="{00000000-0005-0000-0000-0000F80F0000}"/>
    <cellStyle name="제목 3 2 20" xfId="4108" xr:uid="{00000000-0005-0000-0000-0000F90F0000}"/>
    <cellStyle name="제목 3 2 21" xfId="4109" xr:uid="{00000000-0005-0000-0000-0000FA0F0000}"/>
    <cellStyle name="제목 3 2 22" xfId="4110" xr:uid="{00000000-0005-0000-0000-0000FB0F0000}"/>
    <cellStyle name="제목 3 2 23" xfId="4111" xr:uid="{00000000-0005-0000-0000-0000FC0F0000}"/>
    <cellStyle name="제목 3 2 24" xfId="4112" xr:uid="{00000000-0005-0000-0000-0000FD0F0000}"/>
    <cellStyle name="제목 3 2 25" xfId="4113" xr:uid="{00000000-0005-0000-0000-0000FE0F0000}"/>
    <cellStyle name="제목 3 2 26" xfId="4114" xr:uid="{00000000-0005-0000-0000-0000FF0F0000}"/>
    <cellStyle name="제목 3 2 27" xfId="4115" xr:uid="{00000000-0005-0000-0000-000000100000}"/>
    <cellStyle name="제목 3 2 28" xfId="4116" xr:uid="{00000000-0005-0000-0000-000001100000}"/>
    <cellStyle name="제목 3 2 29" xfId="4117" xr:uid="{00000000-0005-0000-0000-000002100000}"/>
    <cellStyle name="제목 3 2 3" xfId="4118" xr:uid="{00000000-0005-0000-0000-000003100000}"/>
    <cellStyle name="제목 3 2 30" xfId="4119" xr:uid="{00000000-0005-0000-0000-000004100000}"/>
    <cellStyle name="제목 3 2 31" xfId="4120" xr:uid="{00000000-0005-0000-0000-000005100000}"/>
    <cellStyle name="제목 3 2 32" xfId="4121" xr:uid="{00000000-0005-0000-0000-000006100000}"/>
    <cellStyle name="제목 3 2 33" xfId="4122" xr:uid="{00000000-0005-0000-0000-000007100000}"/>
    <cellStyle name="제목 3 2 34" xfId="4123" xr:uid="{00000000-0005-0000-0000-000008100000}"/>
    <cellStyle name="제목 3 2 35" xfId="4124" xr:uid="{00000000-0005-0000-0000-000009100000}"/>
    <cellStyle name="제목 3 2 36" xfId="4125" xr:uid="{00000000-0005-0000-0000-00000A100000}"/>
    <cellStyle name="제목 3 2 37" xfId="4126" xr:uid="{00000000-0005-0000-0000-00000B100000}"/>
    <cellStyle name="제목 3 2 38" xfId="4127" xr:uid="{00000000-0005-0000-0000-00000C100000}"/>
    <cellStyle name="제목 3 2 39" xfId="4128" xr:uid="{00000000-0005-0000-0000-00000D100000}"/>
    <cellStyle name="제목 3 2 4" xfId="4129" xr:uid="{00000000-0005-0000-0000-00000E100000}"/>
    <cellStyle name="제목 3 2 40" xfId="4130" xr:uid="{00000000-0005-0000-0000-00000F100000}"/>
    <cellStyle name="제목 3 2 41" xfId="4131" xr:uid="{00000000-0005-0000-0000-000010100000}"/>
    <cellStyle name="제목 3 2 42" xfId="4132" xr:uid="{00000000-0005-0000-0000-000011100000}"/>
    <cellStyle name="제목 3 2 43" xfId="4133" xr:uid="{00000000-0005-0000-0000-000012100000}"/>
    <cellStyle name="제목 3 2 44" xfId="4134" xr:uid="{00000000-0005-0000-0000-000013100000}"/>
    <cellStyle name="제목 3 2 45" xfId="4135" xr:uid="{00000000-0005-0000-0000-000014100000}"/>
    <cellStyle name="제목 3 2 46" xfId="4136" xr:uid="{00000000-0005-0000-0000-000015100000}"/>
    <cellStyle name="제목 3 2 47" xfId="4137" xr:uid="{00000000-0005-0000-0000-000016100000}"/>
    <cellStyle name="제목 3 2 48" xfId="4138" xr:uid="{00000000-0005-0000-0000-000017100000}"/>
    <cellStyle name="제목 3 2 49" xfId="4139" xr:uid="{00000000-0005-0000-0000-000018100000}"/>
    <cellStyle name="제목 3 2 5" xfId="4140" xr:uid="{00000000-0005-0000-0000-000019100000}"/>
    <cellStyle name="제목 3 2 50" xfId="4141" xr:uid="{00000000-0005-0000-0000-00001A100000}"/>
    <cellStyle name="제목 3 2 51" xfId="4142" xr:uid="{00000000-0005-0000-0000-00001B100000}"/>
    <cellStyle name="제목 3 2 52" xfId="4143" xr:uid="{00000000-0005-0000-0000-00001C100000}"/>
    <cellStyle name="제목 3 2 53" xfId="4144" xr:uid="{00000000-0005-0000-0000-00001D100000}"/>
    <cellStyle name="제목 3 2 54" xfId="4145" xr:uid="{00000000-0005-0000-0000-00001E100000}"/>
    <cellStyle name="제목 3 2 55" xfId="4146" xr:uid="{00000000-0005-0000-0000-00001F100000}"/>
    <cellStyle name="제목 3 2 56" xfId="4147" xr:uid="{00000000-0005-0000-0000-000020100000}"/>
    <cellStyle name="제목 3 2 57" xfId="4148" xr:uid="{00000000-0005-0000-0000-000021100000}"/>
    <cellStyle name="제목 3 2 58" xfId="4149" xr:uid="{00000000-0005-0000-0000-000022100000}"/>
    <cellStyle name="제목 3 2 59" xfId="4150" xr:uid="{00000000-0005-0000-0000-000023100000}"/>
    <cellStyle name="제목 3 2 6" xfId="4151" xr:uid="{00000000-0005-0000-0000-000024100000}"/>
    <cellStyle name="제목 3 2 60" xfId="4152" xr:uid="{00000000-0005-0000-0000-000025100000}"/>
    <cellStyle name="제목 3 2 61" xfId="4153" xr:uid="{00000000-0005-0000-0000-000026100000}"/>
    <cellStyle name="제목 3 2 62" xfId="4154" xr:uid="{00000000-0005-0000-0000-000027100000}"/>
    <cellStyle name="제목 3 2 63" xfId="4155" xr:uid="{00000000-0005-0000-0000-000028100000}"/>
    <cellStyle name="제목 3 2 64" xfId="4156" xr:uid="{00000000-0005-0000-0000-000029100000}"/>
    <cellStyle name="제목 3 2 65" xfId="4157" xr:uid="{00000000-0005-0000-0000-00002A100000}"/>
    <cellStyle name="제목 3 2 66" xfId="4158" xr:uid="{00000000-0005-0000-0000-00002B100000}"/>
    <cellStyle name="제목 3 2 67" xfId="4159" xr:uid="{00000000-0005-0000-0000-00002C100000}"/>
    <cellStyle name="제목 3 2 68" xfId="4160" xr:uid="{00000000-0005-0000-0000-00002D100000}"/>
    <cellStyle name="제목 3 2 69" xfId="4161" xr:uid="{00000000-0005-0000-0000-00002E100000}"/>
    <cellStyle name="제목 3 2 7" xfId="4162" xr:uid="{00000000-0005-0000-0000-00002F100000}"/>
    <cellStyle name="제목 3 2 70" xfId="4163" xr:uid="{00000000-0005-0000-0000-000030100000}"/>
    <cellStyle name="제목 3 2 71" xfId="4164" xr:uid="{00000000-0005-0000-0000-000031100000}"/>
    <cellStyle name="제목 3 2 72" xfId="4165" xr:uid="{00000000-0005-0000-0000-000032100000}"/>
    <cellStyle name="제목 3 2 73" xfId="4166" xr:uid="{00000000-0005-0000-0000-000033100000}"/>
    <cellStyle name="제목 3 2 74" xfId="4167" xr:uid="{00000000-0005-0000-0000-000034100000}"/>
    <cellStyle name="제목 3 2 75" xfId="4168" xr:uid="{00000000-0005-0000-0000-000035100000}"/>
    <cellStyle name="제목 3 2 76" xfId="4169" xr:uid="{00000000-0005-0000-0000-000036100000}"/>
    <cellStyle name="제목 3 2 77" xfId="4170" xr:uid="{00000000-0005-0000-0000-000037100000}"/>
    <cellStyle name="제목 3 2 78" xfId="4171" xr:uid="{00000000-0005-0000-0000-000038100000}"/>
    <cellStyle name="제목 3 2 79" xfId="4172" xr:uid="{00000000-0005-0000-0000-000039100000}"/>
    <cellStyle name="제목 3 2 8" xfId="4173" xr:uid="{00000000-0005-0000-0000-00003A100000}"/>
    <cellStyle name="제목 3 2 80" xfId="4174" xr:uid="{00000000-0005-0000-0000-00003B100000}"/>
    <cellStyle name="제목 3 2 9" xfId="4175" xr:uid="{00000000-0005-0000-0000-00003C100000}"/>
    <cellStyle name="제목 4 2" xfId="4176" xr:uid="{00000000-0005-0000-0000-00003D100000}"/>
    <cellStyle name="제목 4 2 10" xfId="4177" xr:uid="{00000000-0005-0000-0000-00003E100000}"/>
    <cellStyle name="제목 4 2 11" xfId="4178" xr:uid="{00000000-0005-0000-0000-00003F100000}"/>
    <cellStyle name="제목 4 2 12" xfId="4179" xr:uid="{00000000-0005-0000-0000-000040100000}"/>
    <cellStyle name="제목 4 2 13" xfId="4180" xr:uid="{00000000-0005-0000-0000-000041100000}"/>
    <cellStyle name="제목 4 2 14" xfId="4181" xr:uid="{00000000-0005-0000-0000-000042100000}"/>
    <cellStyle name="제목 4 2 15" xfId="4182" xr:uid="{00000000-0005-0000-0000-000043100000}"/>
    <cellStyle name="제목 4 2 16" xfId="4183" xr:uid="{00000000-0005-0000-0000-000044100000}"/>
    <cellStyle name="제목 4 2 17" xfId="4184" xr:uid="{00000000-0005-0000-0000-000045100000}"/>
    <cellStyle name="제목 4 2 18" xfId="4185" xr:uid="{00000000-0005-0000-0000-000046100000}"/>
    <cellStyle name="제목 4 2 19" xfId="4186" xr:uid="{00000000-0005-0000-0000-000047100000}"/>
    <cellStyle name="제목 4 2 2" xfId="4187" xr:uid="{00000000-0005-0000-0000-000048100000}"/>
    <cellStyle name="제목 4 2 20" xfId="4188" xr:uid="{00000000-0005-0000-0000-000049100000}"/>
    <cellStyle name="제목 4 2 21" xfId="4189" xr:uid="{00000000-0005-0000-0000-00004A100000}"/>
    <cellStyle name="제목 4 2 22" xfId="4190" xr:uid="{00000000-0005-0000-0000-00004B100000}"/>
    <cellStyle name="제목 4 2 23" xfId="4191" xr:uid="{00000000-0005-0000-0000-00004C100000}"/>
    <cellStyle name="제목 4 2 24" xfId="4192" xr:uid="{00000000-0005-0000-0000-00004D100000}"/>
    <cellStyle name="제목 4 2 25" xfId="4193" xr:uid="{00000000-0005-0000-0000-00004E100000}"/>
    <cellStyle name="제목 4 2 26" xfId="4194" xr:uid="{00000000-0005-0000-0000-00004F100000}"/>
    <cellStyle name="제목 4 2 27" xfId="4195" xr:uid="{00000000-0005-0000-0000-000050100000}"/>
    <cellStyle name="제목 4 2 28" xfId="4196" xr:uid="{00000000-0005-0000-0000-000051100000}"/>
    <cellStyle name="제목 4 2 29" xfId="4197" xr:uid="{00000000-0005-0000-0000-000052100000}"/>
    <cellStyle name="제목 4 2 3" xfId="4198" xr:uid="{00000000-0005-0000-0000-000053100000}"/>
    <cellStyle name="제목 4 2 30" xfId="4199" xr:uid="{00000000-0005-0000-0000-000054100000}"/>
    <cellStyle name="제목 4 2 31" xfId="4200" xr:uid="{00000000-0005-0000-0000-000055100000}"/>
    <cellStyle name="제목 4 2 32" xfId="4201" xr:uid="{00000000-0005-0000-0000-000056100000}"/>
    <cellStyle name="제목 4 2 33" xfId="4202" xr:uid="{00000000-0005-0000-0000-000057100000}"/>
    <cellStyle name="제목 4 2 34" xfId="4203" xr:uid="{00000000-0005-0000-0000-000058100000}"/>
    <cellStyle name="제목 4 2 35" xfId="4204" xr:uid="{00000000-0005-0000-0000-000059100000}"/>
    <cellStyle name="제목 4 2 36" xfId="4205" xr:uid="{00000000-0005-0000-0000-00005A100000}"/>
    <cellStyle name="제목 4 2 37" xfId="4206" xr:uid="{00000000-0005-0000-0000-00005B100000}"/>
    <cellStyle name="제목 4 2 38" xfId="4207" xr:uid="{00000000-0005-0000-0000-00005C100000}"/>
    <cellStyle name="제목 4 2 39" xfId="4208" xr:uid="{00000000-0005-0000-0000-00005D100000}"/>
    <cellStyle name="제목 4 2 4" xfId="4209" xr:uid="{00000000-0005-0000-0000-00005E100000}"/>
    <cellStyle name="제목 4 2 40" xfId="4210" xr:uid="{00000000-0005-0000-0000-00005F100000}"/>
    <cellStyle name="제목 4 2 41" xfId="4211" xr:uid="{00000000-0005-0000-0000-000060100000}"/>
    <cellStyle name="제목 4 2 42" xfId="4212" xr:uid="{00000000-0005-0000-0000-000061100000}"/>
    <cellStyle name="제목 4 2 43" xfId="4213" xr:uid="{00000000-0005-0000-0000-000062100000}"/>
    <cellStyle name="제목 4 2 44" xfId="4214" xr:uid="{00000000-0005-0000-0000-000063100000}"/>
    <cellStyle name="제목 4 2 45" xfId="4215" xr:uid="{00000000-0005-0000-0000-000064100000}"/>
    <cellStyle name="제목 4 2 46" xfId="4216" xr:uid="{00000000-0005-0000-0000-000065100000}"/>
    <cellStyle name="제목 4 2 47" xfId="4217" xr:uid="{00000000-0005-0000-0000-000066100000}"/>
    <cellStyle name="제목 4 2 48" xfId="4218" xr:uid="{00000000-0005-0000-0000-000067100000}"/>
    <cellStyle name="제목 4 2 49" xfId="4219" xr:uid="{00000000-0005-0000-0000-000068100000}"/>
    <cellStyle name="제목 4 2 5" xfId="4220" xr:uid="{00000000-0005-0000-0000-000069100000}"/>
    <cellStyle name="제목 4 2 50" xfId="4221" xr:uid="{00000000-0005-0000-0000-00006A100000}"/>
    <cellStyle name="제목 4 2 51" xfId="4222" xr:uid="{00000000-0005-0000-0000-00006B100000}"/>
    <cellStyle name="제목 4 2 52" xfId="4223" xr:uid="{00000000-0005-0000-0000-00006C100000}"/>
    <cellStyle name="제목 4 2 53" xfId="4224" xr:uid="{00000000-0005-0000-0000-00006D100000}"/>
    <cellStyle name="제목 4 2 54" xfId="4225" xr:uid="{00000000-0005-0000-0000-00006E100000}"/>
    <cellStyle name="제목 4 2 55" xfId="4226" xr:uid="{00000000-0005-0000-0000-00006F100000}"/>
    <cellStyle name="제목 4 2 56" xfId="4227" xr:uid="{00000000-0005-0000-0000-000070100000}"/>
    <cellStyle name="제목 4 2 57" xfId="4228" xr:uid="{00000000-0005-0000-0000-000071100000}"/>
    <cellStyle name="제목 4 2 58" xfId="4229" xr:uid="{00000000-0005-0000-0000-000072100000}"/>
    <cellStyle name="제목 4 2 59" xfId="4230" xr:uid="{00000000-0005-0000-0000-000073100000}"/>
    <cellStyle name="제목 4 2 6" xfId="4231" xr:uid="{00000000-0005-0000-0000-000074100000}"/>
    <cellStyle name="제목 4 2 60" xfId="4232" xr:uid="{00000000-0005-0000-0000-000075100000}"/>
    <cellStyle name="제목 4 2 61" xfId="4233" xr:uid="{00000000-0005-0000-0000-000076100000}"/>
    <cellStyle name="제목 4 2 62" xfId="4234" xr:uid="{00000000-0005-0000-0000-000077100000}"/>
    <cellStyle name="제목 4 2 63" xfId="4235" xr:uid="{00000000-0005-0000-0000-000078100000}"/>
    <cellStyle name="제목 4 2 64" xfId="4236" xr:uid="{00000000-0005-0000-0000-000079100000}"/>
    <cellStyle name="제목 4 2 65" xfId="4237" xr:uid="{00000000-0005-0000-0000-00007A100000}"/>
    <cellStyle name="제목 4 2 66" xfId="4238" xr:uid="{00000000-0005-0000-0000-00007B100000}"/>
    <cellStyle name="제목 4 2 67" xfId="4239" xr:uid="{00000000-0005-0000-0000-00007C100000}"/>
    <cellStyle name="제목 4 2 68" xfId="4240" xr:uid="{00000000-0005-0000-0000-00007D100000}"/>
    <cellStyle name="제목 4 2 69" xfId="4241" xr:uid="{00000000-0005-0000-0000-00007E100000}"/>
    <cellStyle name="제목 4 2 7" xfId="4242" xr:uid="{00000000-0005-0000-0000-00007F100000}"/>
    <cellStyle name="제목 4 2 70" xfId="4243" xr:uid="{00000000-0005-0000-0000-000080100000}"/>
    <cellStyle name="제목 4 2 71" xfId="4244" xr:uid="{00000000-0005-0000-0000-000081100000}"/>
    <cellStyle name="제목 4 2 72" xfId="4245" xr:uid="{00000000-0005-0000-0000-000082100000}"/>
    <cellStyle name="제목 4 2 73" xfId="4246" xr:uid="{00000000-0005-0000-0000-000083100000}"/>
    <cellStyle name="제목 4 2 74" xfId="4247" xr:uid="{00000000-0005-0000-0000-000084100000}"/>
    <cellStyle name="제목 4 2 75" xfId="4248" xr:uid="{00000000-0005-0000-0000-000085100000}"/>
    <cellStyle name="제목 4 2 76" xfId="4249" xr:uid="{00000000-0005-0000-0000-000086100000}"/>
    <cellStyle name="제목 4 2 77" xfId="4250" xr:uid="{00000000-0005-0000-0000-000087100000}"/>
    <cellStyle name="제목 4 2 78" xfId="4251" xr:uid="{00000000-0005-0000-0000-000088100000}"/>
    <cellStyle name="제목 4 2 79" xfId="4252" xr:uid="{00000000-0005-0000-0000-000089100000}"/>
    <cellStyle name="제목 4 2 8" xfId="4253" xr:uid="{00000000-0005-0000-0000-00008A100000}"/>
    <cellStyle name="제목 4 2 80" xfId="4254" xr:uid="{00000000-0005-0000-0000-00008B100000}"/>
    <cellStyle name="제목 4 2 9" xfId="4255" xr:uid="{00000000-0005-0000-0000-00008C100000}"/>
    <cellStyle name="제목 5" xfId="4256" xr:uid="{00000000-0005-0000-0000-00008D100000}"/>
    <cellStyle name="제목 5 10" xfId="4257" xr:uid="{00000000-0005-0000-0000-00008E100000}"/>
    <cellStyle name="제목 5 11" xfId="4258" xr:uid="{00000000-0005-0000-0000-00008F100000}"/>
    <cellStyle name="제목 5 12" xfId="4259" xr:uid="{00000000-0005-0000-0000-000090100000}"/>
    <cellStyle name="제목 5 13" xfId="4260" xr:uid="{00000000-0005-0000-0000-000091100000}"/>
    <cellStyle name="제목 5 14" xfId="4261" xr:uid="{00000000-0005-0000-0000-000092100000}"/>
    <cellStyle name="제목 5 15" xfId="4262" xr:uid="{00000000-0005-0000-0000-000093100000}"/>
    <cellStyle name="제목 5 16" xfId="4263" xr:uid="{00000000-0005-0000-0000-000094100000}"/>
    <cellStyle name="제목 5 17" xfId="4264" xr:uid="{00000000-0005-0000-0000-000095100000}"/>
    <cellStyle name="제목 5 18" xfId="4265" xr:uid="{00000000-0005-0000-0000-000096100000}"/>
    <cellStyle name="제목 5 19" xfId="4266" xr:uid="{00000000-0005-0000-0000-000097100000}"/>
    <cellStyle name="제목 5 2" xfId="4267" xr:uid="{00000000-0005-0000-0000-000098100000}"/>
    <cellStyle name="제목 5 20" xfId="4268" xr:uid="{00000000-0005-0000-0000-000099100000}"/>
    <cellStyle name="제목 5 21" xfId="4269" xr:uid="{00000000-0005-0000-0000-00009A100000}"/>
    <cellStyle name="제목 5 22" xfId="4270" xr:uid="{00000000-0005-0000-0000-00009B100000}"/>
    <cellStyle name="제목 5 23" xfId="4271" xr:uid="{00000000-0005-0000-0000-00009C100000}"/>
    <cellStyle name="제목 5 24" xfId="4272" xr:uid="{00000000-0005-0000-0000-00009D100000}"/>
    <cellStyle name="제목 5 25" xfId="4273" xr:uid="{00000000-0005-0000-0000-00009E100000}"/>
    <cellStyle name="제목 5 26" xfId="4274" xr:uid="{00000000-0005-0000-0000-00009F100000}"/>
    <cellStyle name="제목 5 27" xfId="4275" xr:uid="{00000000-0005-0000-0000-0000A0100000}"/>
    <cellStyle name="제목 5 28" xfId="4276" xr:uid="{00000000-0005-0000-0000-0000A1100000}"/>
    <cellStyle name="제목 5 29" xfId="4277" xr:uid="{00000000-0005-0000-0000-0000A2100000}"/>
    <cellStyle name="제목 5 3" xfId="4278" xr:uid="{00000000-0005-0000-0000-0000A3100000}"/>
    <cellStyle name="제목 5 30" xfId="4279" xr:uid="{00000000-0005-0000-0000-0000A4100000}"/>
    <cellStyle name="제목 5 31" xfId="4280" xr:uid="{00000000-0005-0000-0000-0000A5100000}"/>
    <cellStyle name="제목 5 32" xfId="4281" xr:uid="{00000000-0005-0000-0000-0000A6100000}"/>
    <cellStyle name="제목 5 33" xfId="4282" xr:uid="{00000000-0005-0000-0000-0000A7100000}"/>
    <cellStyle name="제목 5 34" xfId="4283" xr:uid="{00000000-0005-0000-0000-0000A8100000}"/>
    <cellStyle name="제목 5 35" xfId="4284" xr:uid="{00000000-0005-0000-0000-0000A9100000}"/>
    <cellStyle name="제목 5 36" xfId="4285" xr:uid="{00000000-0005-0000-0000-0000AA100000}"/>
    <cellStyle name="제목 5 37" xfId="4286" xr:uid="{00000000-0005-0000-0000-0000AB100000}"/>
    <cellStyle name="제목 5 38" xfId="4287" xr:uid="{00000000-0005-0000-0000-0000AC100000}"/>
    <cellStyle name="제목 5 39" xfId="4288" xr:uid="{00000000-0005-0000-0000-0000AD100000}"/>
    <cellStyle name="제목 5 4" xfId="4289" xr:uid="{00000000-0005-0000-0000-0000AE100000}"/>
    <cellStyle name="제목 5 40" xfId="4290" xr:uid="{00000000-0005-0000-0000-0000AF100000}"/>
    <cellStyle name="제목 5 41" xfId="4291" xr:uid="{00000000-0005-0000-0000-0000B0100000}"/>
    <cellStyle name="제목 5 42" xfId="4292" xr:uid="{00000000-0005-0000-0000-0000B1100000}"/>
    <cellStyle name="제목 5 43" xfId="4293" xr:uid="{00000000-0005-0000-0000-0000B2100000}"/>
    <cellStyle name="제목 5 44" xfId="4294" xr:uid="{00000000-0005-0000-0000-0000B3100000}"/>
    <cellStyle name="제목 5 45" xfId="4295" xr:uid="{00000000-0005-0000-0000-0000B4100000}"/>
    <cellStyle name="제목 5 46" xfId="4296" xr:uid="{00000000-0005-0000-0000-0000B5100000}"/>
    <cellStyle name="제목 5 47" xfId="4297" xr:uid="{00000000-0005-0000-0000-0000B6100000}"/>
    <cellStyle name="제목 5 48" xfId="4298" xr:uid="{00000000-0005-0000-0000-0000B7100000}"/>
    <cellStyle name="제목 5 49" xfId="4299" xr:uid="{00000000-0005-0000-0000-0000B8100000}"/>
    <cellStyle name="제목 5 5" xfId="4300" xr:uid="{00000000-0005-0000-0000-0000B9100000}"/>
    <cellStyle name="제목 5 50" xfId="4301" xr:uid="{00000000-0005-0000-0000-0000BA100000}"/>
    <cellStyle name="제목 5 51" xfId="4302" xr:uid="{00000000-0005-0000-0000-0000BB100000}"/>
    <cellStyle name="제목 5 52" xfId="4303" xr:uid="{00000000-0005-0000-0000-0000BC100000}"/>
    <cellStyle name="제목 5 53" xfId="4304" xr:uid="{00000000-0005-0000-0000-0000BD100000}"/>
    <cellStyle name="제목 5 54" xfId="4305" xr:uid="{00000000-0005-0000-0000-0000BE100000}"/>
    <cellStyle name="제목 5 55" xfId="4306" xr:uid="{00000000-0005-0000-0000-0000BF100000}"/>
    <cellStyle name="제목 5 56" xfId="4307" xr:uid="{00000000-0005-0000-0000-0000C0100000}"/>
    <cellStyle name="제목 5 57" xfId="4308" xr:uid="{00000000-0005-0000-0000-0000C1100000}"/>
    <cellStyle name="제목 5 58" xfId="4309" xr:uid="{00000000-0005-0000-0000-0000C2100000}"/>
    <cellStyle name="제목 5 59" xfId="4310" xr:uid="{00000000-0005-0000-0000-0000C3100000}"/>
    <cellStyle name="제목 5 6" xfId="4311" xr:uid="{00000000-0005-0000-0000-0000C4100000}"/>
    <cellStyle name="제목 5 60" xfId="4312" xr:uid="{00000000-0005-0000-0000-0000C5100000}"/>
    <cellStyle name="제목 5 61" xfId="4313" xr:uid="{00000000-0005-0000-0000-0000C6100000}"/>
    <cellStyle name="제목 5 62" xfId="4314" xr:uid="{00000000-0005-0000-0000-0000C7100000}"/>
    <cellStyle name="제목 5 63" xfId="4315" xr:uid="{00000000-0005-0000-0000-0000C8100000}"/>
    <cellStyle name="제목 5 64" xfId="4316" xr:uid="{00000000-0005-0000-0000-0000C9100000}"/>
    <cellStyle name="제목 5 65" xfId="4317" xr:uid="{00000000-0005-0000-0000-0000CA100000}"/>
    <cellStyle name="제목 5 66" xfId="4318" xr:uid="{00000000-0005-0000-0000-0000CB100000}"/>
    <cellStyle name="제목 5 67" xfId="4319" xr:uid="{00000000-0005-0000-0000-0000CC100000}"/>
    <cellStyle name="제목 5 68" xfId="4320" xr:uid="{00000000-0005-0000-0000-0000CD100000}"/>
    <cellStyle name="제목 5 69" xfId="4321" xr:uid="{00000000-0005-0000-0000-0000CE100000}"/>
    <cellStyle name="제목 5 7" xfId="4322" xr:uid="{00000000-0005-0000-0000-0000CF100000}"/>
    <cellStyle name="제목 5 70" xfId="4323" xr:uid="{00000000-0005-0000-0000-0000D0100000}"/>
    <cellStyle name="제목 5 71" xfId="4324" xr:uid="{00000000-0005-0000-0000-0000D1100000}"/>
    <cellStyle name="제목 5 72" xfId="4325" xr:uid="{00000000-0005-0000-0000-0000D2100000}"/>
    <cellStyle name="제목 5 73" xfId="4326" xr:uid="{00000000-0005-0000-0000-0000D3100000}"/>
    <cellStyle name="제목 5 74" xfId="4327" xr:uid="{00000000-0005-0000-0000-0000D4100000}"/>
    <cellStyle name="제목 5 75" xfId="4328" xr:uid="{00000000-0005-0000-0000-0000D5100000}"/>
    <cellStyle name="제목 5 76" xfId="4329" xr:uid="{00000000-0005-0000-0000-0000D6100000}"/>
    <cellStyle name="제목 5 77" xfId="4330" xr:uid="{00000000-0005-0000-0000-0000D7100000}"/>
    <cellStyle name="제목 5 78" xfId="4331" xr:uid="{00000000-0005-0000-0000-0000D8100000}"/>
    <cellStyle name="제목 5 79" xfId="4332" xr:uid="{00000000-0005-0000-0000-0000D9100000}"/>
    <cellStyle name="제목 5 8" xfId="4333" xr:uid="{00000000-0005-0000-0000-0000DA100000}"/>
    <cellStyle name="제목 5 80" xfId="4334" xr:uid="{00000000-0005-0000-0000-0000DB100000}"/>
    <cellStyle name="제목 5 9" xfId="4335" xr:uid="{00000000-0005-0000-0000-0000DC100000}"/>
    <cellStyle name="좋음 2" xfId="4336" xr:uid="{00000000-0005-0000-0000-0000DD100000}"/>
    <cellStyle name="좋음 2 10" xfId="4337" xr:uid="{00000000-0005-0000-0000-0000DE100000}"/>
    <cellStyle name="좋음 2 11" xfId="4338" xr:uid="{00000000-0005-0000-0000-0000DF100000}"/>
    <cellStyle name="좋음 2 12" xfId="4339" xr:uid="{00000000-0005-0000-0000-0000E0100000}"/>
    <cellStyle name="좋음 2 13" xfId="4340" xr:uid="{00000000-0005-0000-0000-0000E1100000}"/>
    <cellStyle name="좋음 2 14" xfId="4341" xr:uid="{00000000-0005-0000-0000-0000E2100000}"/>
    <cellStyle name="좋음 2 15" xfId="4342" xr:uid="{00000000-0005-0000-0000-0000E3100000}"/>
    <cellStyle name="좋음 2 16" xfId="4343" xr:uid="{00000000-0005-0000-0000-0000E4100000}"/>
    <cellStyle name="좋음 2 17" xfId="4344" xr:uid="{00000000-0005-0000-0000-0000E5100000}"/>
    <cellStyle name="좋음 2 18" xfId="4345" xr:uid="{00000000-0005-0000-0000-0000E6100000}"/>
    <cellStyle name="좋음 2 19" xfId="4346" xr:uid="{00000000-0005-0000-0000-0000E7100000}"/>
    <cellStyle name="좋음 2 2" xfId="4347" xr:uid="{00000000-0005-0000-0000-0000E8100000}"/>
    <cellStyle name="좋음 2 20" xfId="4348" xr:uid="{00000000-0005-0000-0000-0000E9100000}"/>
    <cellStyle name="좋음 2 21" xfId="4349" xr:uid="{00000000-0005-0000-0000-0000EA100000}"/>
    <cellStyle name="좋음 2 22" xfId="4350" xr:uid="{00000000-0005-0000-0000-0000EB100000}"/>
    <cellStyle name="좋음 2 23" xfId="4351" xr:uid="{00000000-0005-0000-0000-0000EC100000}"/>
    <cellStyle name="좋음 2 24" xfId="4352" xr:uid="{00000000-0005-0000-0000-0000ED100000}"/>
    <cellStyle name="좋음 2 25" xfId="4353" xr:uid="{00000000-0005-0000-0000-0000EE100000}"/>
    <cellStyle name="좋음 2 26" xfId="4354" xr:uid="{00000000-0005-0000-0000-0000EF100000}"/>
    <cellStyle name="좋음 2 27" xfId="4355" xr:uid="{00000000-0005-0000-0000-0000F0100000}"/>
    <cellStyle name="좋음 2 28" xfId="4356" xr:uid="{00000000-0005-0000-0000-0000F1100000}"/>
    <cellStyle name="좋음 2 29" xfId="4357" xr:uid="{00000000-0005-0000-0000-0000F2100000}"/>
    <cellStyle name="좋음 2 3" xfId="4358" xr:uid="{00000000-0005-0000-0000-0000F3100000}"/>
    <cellStyle name="좋음 2 30" xfId="4359" xr:uid="{00000000-0005-0000-0000-0000F4100000}"/>
    <cellStyle name="좋음 2 31" xfId="4360" xr:uid="{00000000-0005-0000-0000-0000F5100000}"/>
    <cellStyle name="좋음 2 32" xfId="4361" xr:uid="{00000000-0005-0000-0000-0000F6100000}"/>
    <cellStyle name="좋음 2 33" xfId="4362" xr:uid="{00000000-0005-0000-0000-0000F7100000}"/>
    <cellStyle name="좋음 2 34" xfId="4363" xr:uid="{00000000-0005-0000-0000-0000F8100000}"/>
    <cellStyle name="좋음 2 35" xfId="4364" xr:uid="{00000000-0005-0000-0000-0000F9100000}"/>
    <cellStyle name="좋음 2 36" xfId="4365" xr:uid="{00000000-0005-0000-0000-0000FA100000}"/>
    <cellStyle name="좋음 2 37" xfId="4366" xr:uid="{00000000-0005-0000-0000-0000FB100000}"/>
    <cellStyle name="좋음 2 38" xfId="4367" xr:uid="{00000000-0005-0000-0000-0000FC100000}"/>
    <cellStyle name="좋음 2 39" xfId="4368" xr:uid="{00000000-0005-0000-0000-0000FD100000}"/>
    <cellStyle name="좋음 2 4" xfId="4369" xr:uid="{00000000-0005-0000-0000-0000FE100000}"/>
    <cellStyle name="좋음 2 40" xfId="4370" xr:uid="{00000000-0005-0000-0000-0000FF100000}"/>
    <cellStyle name="좋음 2 41" xfId="4371" xr:uid="{00000000-0005-0000-0000-000000110000}"/>
    <cellStyle name="좋음 2 42" xfId="4372" xr:uid="{00000000-0005-0000-0000-000001110000}"/>
    <cellStyle name="좋음 2 43" xfId="4373" xr:uid="{00000000-0005-0000-0000-000002110000}"/>
    <cellStyle name="좋음 2 44" xfId="4374" xr:uid="{00000000-0005-0000-0000-000003110000}"/>
    <cellStyle name="좋음 2 45" xfId="4375" xr:uid="{00000000-0005-0000-0000-000004110000}"/>
    <cellStyle name="좋음 2 46" xfId="4376" xr:uid="{00000000-0005-0000-0000-000005110000}"/>
    <cellStyle name="좋음 2 47" xfId="4377" xr:uid="{00000000-0005-0000-0000-000006110000}"/>
    <cellStyle name="좋음 2 48" xfId="4378" xr:uid="{00000000-0005-0000-0000-000007110000}"/>
    <cellStyle name="좋음 2 49" xfId="4379" xr:uid="{00000000-0005-0000-0000-000008110000}"/>
    <cellStyle name="좋음 2 5" xfId="4380" xr:uid="{00000000-0005-0000-0000-000009110000}"/>
    <cellStyle name="좋음 2 50" xfId="4381" xr:uid="{00000000-0005-0000-0000-00000A110000}"/>
    <cellStyle name="좋음 2 51" xfId="4382" xr:uid="{00000000-0005-0000-0000-00000B110000}"/>
    <cellStyle name="좋음 2 52" xfId="4383" xr:uid="{00000000-0005-0000-0000-00000C110000}"/>
    <cellStyle name="좋음 2 53" xfId="4384" xr:uid="{00000000-0005-0000-0000-00000D110000}"/>
    <cellStyle name="좋음 2 54" xfId="4385" xr:uid="{00000000-0005-0000-0000-00000E110000}"/>
    <cellStyle name="좋음 2 55" xfId="4386" xr:uid="{00000000-0005-0000-0000-00000F110000}"/>
    <cellStyle name="좋음 2 56" xfId="4387" xr:uid="{00000000-0005-0000-0000-000010110000}"/>
    <cellStyle name="좋음 2 57" xfId="4388" xr:uid="{00000000-0005-0000-0000-000011110000}"/>
    <cellStyle name="좋음 2 58" xfId="4389" xr:uid="{00000000-0005-0000-0000-000012110000}"/>
    <cellStyle name="좋음 2 59" xfId="4390" xr:uid="{00000000-0005-0000-0000-000013110000}"/>
    <cellStyle name="좋음 2 6" xfId="4391" xr:uid="{00000000-0005-0000-0000-000014110000}"/>
    <cellStyle name="좋음 2 60" xfId="4392" xr:uid="{00000000-0005-0000-0000-000015110000}"/>
    <cellStyle name="좋음 2 61" xfId="4393" xr:uid="{00000000-0005-0000-0000-000016110000}"/>
    <cellStyle name="좋음 2 62" xfId="4394" xr:uid="{00000000-0005-0000-0000-000017110000}"/>
    <cellStyle name="좋음 2 63" xfId="4395" xr:uid="{00000000-0005-0000-0000-000018110000}"/>
    <cellStyle name="좋음 2 64" xfId="4396" xr:uid="{00000000-0005-0000-0000-000019110000}"/>
    <cellStyle name="좋음 2 65" xfId="4397" xr:uid="{00000000-0005-0000-0000-00001A110000}"/>
    <cellStyle name="좋음 2 66" xfId="4398" xr:uid="{00000000-0005-0000-0000-00001B110000}"/>
    <cellStyle name="좋음 2 67" xfId="4399" xr:uid="{00000000-0005-0000-0000-00001C110000}"/>
    <cellStyle name="좋음 2 68" xfId="4400" xr:uid="{00000000-0005-0000-0000-00001D110000}"/>
    <cellStyle name="좋음 2 69" xfId="4401" xr:uid="{00000000-0005-0000-0000-00001E110000}"/>
    <cellStyle name="좋음 2 7" xfId="4402" xr:uid="{00000000-0005-0000-0000-00001F110000}"/>
    <cellStyle name="좋음 2 70" xfId="4403" xr:uid="{00000000-0005-0000-0000-000020110000}"/>
    <cellStyle name="좋음 2 71" xfId="4404" xr:uid="{00000000-0005-0000-0000-000021110000}"/>
    <cellStyle name="좋음 2 72" xfId="4405" xr:uid="{00000000-0005-0000-0000-000022110000}"/>
    <cellStyle name="좋음 2 73" xfId="4406" xr:uid="{00000000-0005-0000-0000-000023110000}"/>
    <cellStyle name="좋음 2 74" xfId="4407" xr:uid="{00000000-0005-0000-0000-000024110000}"/>
    <cellStyle name="좋음 2 75" xfId="4408" xr:uid="{00000000-0005-0000-0000-000025110000}"/>
    <cellStyle name="좋음 2 76" xfId="4409" xr:uid="{00000000-0005-0000-0000-000026110000}"/>
    <cellStyle name="좋음 2 77" xfId="4410" xr:uid="{00000000-0005-0000-0000-000027110000}"/>
    <cellStyle name="좋음 2 78" xfId="4411" xr:uid="{00000000-0005-0000-0000-000028110000}"/>
    <cellStyle name="좋음 2 79" xfId="4412" xr:uid="{00000000-0005-0000-0000-000029110000}"/>
    <cellStyle name="좋음 2 8" xfId="4413" xr:uid="{00000000-0005-0000-0000-00002A110000}"/>
    <cellStyle name="좋음 2 80" xfId="4414" xr:uid="{00000000-0005-0000-0000-00002B110000}"/>
    <cellStyle name="좋음 2 9" xfId="4415" xr:uid="{00000000-0005-0000-0000-00002C110000}"/>
    <cellStyle name="출력 2" xfId="4416" xr:uid="{00000000-0005-0000-0000-00002D110000}"/>
    <cellStyle name="출력 2 10" xfId="4417" xr:uid="{00000000-0005-0000-0000-00002E110000}"/>
    <cellStyle name="출력 2 11" xfId="4418" xr:uid="{00000000-0005-0000-0000-00002F110000}"/>
    <cellStyle name="출력 2 12" xfId="4419" xr:uid="{00000000-0005-0000-0000-000030110000}"/>
    <cellStyle name="출력 2 13" xfId="4420" xr:uid="{00000000-0005-0000-0000-000031110000}"/>
    <cellStyle name="출력 2 14" xfId="4421" xr:uid="{00000000-0005-0000-0000-000032110000}"/>
    <cellStyle name="출력 2 15" xfId="4422" xr:uid="{00000000-0005-0000-0000-000033110000}"/>
    <cellStyle name="출력 2 16" xfId="4423" xr:uid="{00000000-0005-0000-0000-000034110000}"/>
    <cellStyle name="출력 2 17" xfId="4424" xr:uid="{00000000-0005-0000-0000-000035110000}"/>
    <cellStyle name="출력 2 18" xfId="4425" xr:uid="{00000000-0005-0000-0000-000036110000}"/>
    <cellStyle name="출력 2 19" xfId="4426" xr:uid="{00000000-0005-0000-0000-000037110000}"/>
    <cellStyle name="출력 2 2" xfId="4427" xr:uid="{00000000-0005-0000-0000-000038110000}"/>
    <cellStyle name="출력 2 20" xfId="4428" xr:uid="{00000000-0005-0000-0000-000039110000}"/>
    <cellStyle name="출력 2 21" xfId="4429" xr:uid="{00000000-0005-0000-0000-00003A110000}"/>
    <cellStyle name="출력 2 22" xfId="4430" xr:uid="{00000000-0005-0000-0000-00003B110000}"/>
    <cellStyle name="출력 2 23" xfId="4431" xr:uid="{00000000-0005-0000-0000-00003C110000}"/>
    <cellStyle name="출력 2 24" xfId="4432" xr:uid="{00000000-0005-0000-0000-00003D110000}"/>
    <cellStyle name="출력 2 25" xfId="4433" xr:uid="{00000000-0005-0000-0000-00003E110000}"/>
    <cellStyle name="출력 2 26" xfId="4434" xr:uid="{00000000-0005-0000-0000-00003F110000}"/>
    <cellStyle name="출력 2 27" xfId="4435" xr:uid="{00000000-0005-0000-0000-000040110000}"/>
    <cellStyle name="출력 2 28" xfId="4436" xr:uid="{00000000-0005-0000-0000-000041110000}"/>
    <cellStyle name="출력 2 29" xfId="4437" xr:uid="{00000000-0005-0000-0000-000042110000}"/>
    <cellStyle name="출력 2 3" xfId="4438" xr:uid="{00000000-0005-0000-0000-000043110000}"/>
    <cellStyle name="출력 2 30" xfId="4439" xr:uid="{00000000-0005-0000-0000-000044110000}"/>
    <cellStyle name="출력 2 31" xfId="4440" xr:uid="{00000000-0005-0000-0000-000045110000}"/>
    <cellStyle name="출력 2 32" xfId="4441" xr:uid="{00000000-0005-0000-0000-000046110000}"/>
    <cellStyle name="출력 2 33" xfId="4442" xr:uid="{00000000-0005-0000-0000-000047110000}"/>
    <cellStyle name="출력 2 34" xfId="4443" xr:uid="{00000000-0005-0000-0000-000048110000}"/>
    <cellStyle name="출력 2 35" xfId="4444" xr:uid="{00000000-0005-0000-0000-000049110000}"/>
    <cellStyle name="출력 2 36" xfId="4445" xr:uid="{00000000-0005-0000-0000-00004A110000}"/>
    <cellStyle name="출력 2 37" xfId="4446" xr:uid="{00000000-0005-0000-0000-00004B110000}"/>
    <cellStyle name="출력 2 38" xfId="4447" xr:uid="{00000000-0005-0000-0000-00004C110000}"/>
    <cellStyle name="출력 2 39" xfId="4448" xr:uid="{00000000-0005-0000-0000-00004D110000}"/>
    <cellStyle name="출력 2 4" xfId="4449" xr:uid="{00000000-0005-0000-0000-00004E110000}"/>
    <cellStyle name="출력 2 40" xfId="4450" xr:uid="{00000000-0005-0000-0000-00004F110000}"/>
    <cellStyle name="출력 2 41" xfId="4451" xr:uid="{00000000-0005-0000-0000-000050110000}"/>
    <cellStyle name="출력 2 42" xfId="4452" xr:uid="{00000000-0005-0000-0000-000051110000}"/>
    <cellStyle name="출력 2 43" xfId="4453" xr:uid="{00000000-0005-0000-0000-000052110000}"/>
    <cellStyle name="출력 2 44" xfId="4454" xr:uid="{00000000-0005-0000-0000-000053110000}"/>
    <cellStyle name="출력 2 45" xfId="4455" xr:uid="{00000000-0005-0000-0000-000054110000}"/>
    <cellStyle name="출력 2 46" xfId="4456" xr:uid="{00000000-0005-0000-0000-000055110000}"/>
    <cellStyle name="출력 2 47" xfId="4457" xr:uid="{00000000-0005-0000-0000-000056110000}"/>
    <cellStyle name="출력 2 48" xfId="4458" xr:uid="{00000000-0005-0000-0000-000057110000}"/>
    <cellStyle name="출력 2 49" xfId="4459" xr:uid="{00000000-0005-0000-0000-000058110000}"/>
    <cellStyle name="출력 2 5" xfId="4460" xr:uid="{00000000-0005-0000-0000-000059110000}"/>
    <cellStyle name="출력 2 50" xfId="4461" xr:uid="{00000000-0005-0000-0000-00005A110000}"/>
    <cellStyle name="출력 2 51" xfId="4462" xr:uid="{00000000-0005-0000-0000-00005B110000}"/>
    <cellStyle name="출력 2 52" xfId="4463" xr:uid="{00000000-0005-0000-0000-00005C110000}"/>
    <cellStyle name="출력 2 53" xfId="4464" xr:uid="{00000000-0005-0000-0000-00005D110000}"/>
    <cellStyle name="출력 2 54" xfId="4465" xr:uid="{00000000-0005-0000-0000-00005E110000}"/>
    <cellStyle name="출력 2 55" xfId="4466" xr:uid="{00000000-0005-0000-0000-00005F110000}"/>
    <cellStyle name="출력 2 56" xfId="4467" xr:uid="{00000000-0005-0000-0000-000060110000}"/>
    <cellStyle name="출력 2 57" xfId="4468" xr:uid="{00000000-0005-0000-0000-000061110000}"/>
    <cellStyle name="출력 2 58" xfId="4469" xr:uid="{00000000-0005-0000-0000-000062110000}"/>
    <cellStyle name="출력 2 59" xfId="4470" xr:uid="{00000000-0005-0000-0000-000063110000}"/>
    <cellStyle name="출력 2 6" xfId="4471" xr:uid="{00000000-0005-0000-0000-000064110000}"/>
    <cellStyle name="출력 2 60" xfId="4472" xr:uid="{00000000-0005-0000-0000-000065110000}"/>
    <cellStyle name="출력 2 61" xfId="4473" xr:uid="{00000000-0005-0000-0000-000066110000}"/>
    <cellStyle name="출력 2 62" xfId="4474" xr:uid="{00000000-0005-0000-0000-000067110000}"/>
    <cellStyle name="출력 2 63" xfId="4475" xr:uid="{00000000-0005-0000-0000-000068110000}"/>
    <cellStyle name="출력 2 64" xfId="4476" xr:uid="{00000000-0005-0000-0000-000069110000}"/>
    <cellStyle name="출력 2 65" xfId="4477" xr:uid="{00000000-0005-0000-0000-00006A110000}"/>
    <cellStyle name="출력 2 66" xfId="4478" xr:uid="{00000000-0005-0000-0000-00006B110000}"/>
    <cellStyle name="출력 2 67" xfId="4479" xr:uid="{00000000-0005-0000-0000-00006C110000}"/>
    <cellStyle name="출력 2 68" xfId="4480" xr:uid="{00000000-0005-0000-0000-00006D110000}"/>
    <cellStyle name="출력 2 69" xfId="4481" xr:uid="{00000000-0005-0000-0000-00006E110000}"/>
    <cellStyle name="출력 2 7" xfId="4482" xr:uid="{00000000-0005-0000-0000-00006F110000}"/>
    <cellStyle name="출력 2 70" xfId="4483" xr:uid="{00000000-0005-0000-0000-000070110000}"/>
    <cellStyle name="출력 2 71" xfId="4484" xr:uid="{00000000-0005-0000-0000-000071110000}"/>
    <cellStyle name="출력 2 72" xfId="4485" xr:uid="{00000000-0005-0000-0000-000072110000}"/>
    <cellStyle name="출력 2 73" xfId="4486" xr:uid="{00000000-0005-0000-0000-000073110000}"/>
    <cellStyle name="출력 2 74" xfId="4487" xr:uid="{00000000-0005-0000-0000-000074110000}"/>
    <cellStyle name="출력 2 75" xfId="4488" xr:uid="{00000000-0005-0000-0000-000075110000}"/>
    <cellStyle name="출력 2 76" xfId="4489" xr:uid="{00000000-0005-0000-0000-000076110000}"/>
    <cellStyle name="출력 2 77" xfId="4490" xr:uid="{00000000-0005-0000-0000-000077110000}"/>
    <cellStyle name="출력 2 78" xfId="4491" xr:uid="{00000000-0005-0000-0000-000078110000}"/>
    <cellStyle name="출력 2 79" xfId="4492" xr:uid="{00000000-0005-0000-0000-000079110000}"/>
    <cellStyle name="출력 2 8" xfId="4493" xr:uid="{00000000-0005-0000-0000-00007A110000}"/>
    <cellStyle name="출력 2 80" xfId="4494" xr:uid="{00000000-0005-0000-0000-00007B110000}"/>
    <cellStyle name="출력 2 9" xfId="4495" xr:uid="{00000000-0005-0000-0000-00007C110000}"/>
    <cellStyle name="표준" xfId="0" builtinId="0"/>
    <cellStyle name="표준 10" xfId="4562" xr:uid="{00000000-0005-0000-0000-00007E110000}"/>
    <cellStyle name="표준 2" xfId="1" xr:uid="{00000000-0005-0000-0000-00007F110000}"/>
    <cellStyle name="표준 2 2" xfId="5" xr:uid="{00000000-0005-0000-0000-000080110000}"/>
    <cellStyle name="표준 2 2 2" xfId="4496" xr:uid="{00000000-0005-0000-0000-000081110000}"/>
    <cellStyle name="표준 2 3" xfId="4497" xr:uid="{00000000-0005-0000-0000-000082110000}"/>
    <cellStyle name="표준 2 4" xfId="4498" xr:uid="{00000000-0005-0000-0000-000083110000}"/>
    <cellStyle name="표준 2 5" xfId="4499" xr:uid="{00000000-0005-0000-0000-000084110000}"/>
    <cellStyle name="표준 2 6" xfId="4500" xr:uid="{00000000-0005-0000-0000-000085110000}"/>
    <cellStyle name="표준 3" xfId="3" xr:uid="{00000000-0005-0000-0000-000086110000}"/>
    <cellStyle name="표준 3 2" xfId="4501" xr:uid="{00000000-0005-0000-0000-000087110000}"/>
    <cellStyle name="표준 3 2 2" xfId="4502" xr:uid="{00000000-0005-0000-0000-000088110000}"/>
    <cellStyle name="표준 3 2 2 2" xfId="4503" xr:uid="{00000000-0005-0000-0000-000089110000}"/>
    <cellStyle name="표준 3 3" xfId="4504" xr:uid="{00000000-0005-0000-0000-00008A110000}"/>
    <cellStyle name="표준 3 3 2" xfId="4505" xr:uid="{00000000-0005-0000-0000-00008B110000}"/>
    <cellStyle name="표준 3 4" xfId="4506" xr:uid="{00000000-0005-0000-0000-00008C110000}"/>
    <cellStyle name="표준 3 4 2" xfId="4507" xr:uid="{00000000-0005-0000-0000-00008D110000}"/>
    <cellStyle name="표준 3 5" xfId="4508" xr:uid="{00000000-0005-0000-0000-00008E110000}"/>
    <cellStyle name="표준 3 5 2" xfId="4509" xr:uid="{00000000-0005-0000-0000-00008F110000}"/>
    <cellStyle name="표준 3 6" xfId="4510" xr:uid="{00000000-0005-0000-0000-000090110000}"/>
    <cellStyle name="표준 3 7" xfId="4511" xr:uid="{00000000-0005-0000-0000-000091110000}"/>
    <cellStyle name="표준 3 8" xfId="4512" xr:uid="{00000000-0005-0000-0000-000092110000}"/>
    <cellStyle name="표준 3 9" xfId="4513" xr:uid="{00000000-0005-0000-0000-000093110000}"/>
    <cellStyle name="표준 4" xfId="7" xr:uid="{00000000-0005-0000-0000-000094110000}"/>
    <cellStyle name="표준 4 10" xfId="4514" xr:uid="{00000000-0005-0000-0000-000095110000}"/>
    <cellStyle name="표준 4 11" xfId="4515" xr:uid="{00000000-0005-0000-0000-000096110000}"/>
    <cellStyle name="표준 4 12" xfId="4516" xr:uid="{00000000-0005-0000-0000-000097110000}"/>
    <cellStyle name="표준 4 13" xfId="4517" xr:uid="{00000000-0005-0000-0000-000098110000}"/>
    <cellStyle name="표준 4 14" xfId="4518" xr:uid="{00000000-0005-0000-0000-000099110000}"/>
    <cellStyle name="표준 4 15" xfId="4519" xr:uid="{00000000-0005-0000-0000-00009A110000}"/>
    <cellStyle name="표준 4 16" xfId="4520" xr:uid="{00000000-0005-0000-0000-00009B110000}"/>
    <cellStyle name="표준 4 17" xfId="4521" xr:uid="{00000000-0005-0000-0000-00009C110000}"/>
    <cellStyle name="표준 4 18" xfId="4522" xr:uid="{00000000-0005-0000-0000-00009D110000}"/>
    <cellStyle name="표준 4 19" xfId="4523" xr:uid="{00000000-0005-0000-0000-00009E110000}"/>
    <cellStyle name="표준 4 2" xfId="4524" xr:uid="{00000000-0005-0000-0000-00009F110000}"/>
    <cellStyle name="표준 4 20" xfId="4525" xr:uid="{00000000-0005-0000-0000-0000A0110000}"/>
    <cellStyle name="표준 4 21" xfId="4526" xr:uid="{00000000-0005-0000-0000-0000A1110000}"/>
    <cellStyle name="표준 4 22" xfId="4527" xr:uid="{00000000-0005-0000-0000-0000A2110000}"/>
    <cellStyle name="표준 4 23" xfId="4528" xr:uid="{00000000-0005-0000-0000-0000A3110000}"/>
    <cellStyle name="표준 4 24" xfId="4529" xr:uid="{00000000-0005-0000-0000-0000A4110000}"/>
    <cellStyle name="표준 4 25" xfId="4530" xr:uid="{00000000-0005-0000-0000-0000A5110000}"/>
    <cellStyle name="표준 4 26" xfId="4531" xr:uid="{00000000-0005-0000-0000-0000A6110000}"/>
    <cellStyle name="표준 4 27" xfId="4532" xr:uid="{00000000-0005-0000-0000-0000A7110000}"/>
    <cellStyle name="표준 4 28" xfId="4533" xr:uid="{00000000-0005-0000-0000-0000A8110000}"/>
    <cellStyle name="표준 4 29" xfId="4534" xr:uid="{00000000-0005-0000-0000-0000A9110000}"/>
    <cellStyle name="표준 4 3" xfId="4535" xr:uid="{00000000-0005-0000-0000-0000AA110000}"/>
    <cellStyle name="표준 4 30" xfId="4536" xr:uid="{00000000-0005-0000-0000-0000AB110000}"/>
    <cellStyle name="표준 4 31" xfId="4537" xr:uid="{00000000-0005-0000-0000-0000AC110000}"/>
    <cellStyle name="표준 4 32" xfId="4538" xr:uid="{00000000-0005-0000-0000-0000AD110000}"/>
    <cellStyle name="표준 4 33" xfId="4539" xr:uid="{00000000-0005-0000-0000-0000AE110000}"/>
    <cellStyle name="표준 4 34" xfId="4540" xr:uid="{00000000-0005-0000-0000-0000AF110000}"/>
    <cellStyle name="표준 4 34 2" xfId="22" xr:uid="{00000000-0005-0000-0000-0000B0110000}"/>
    <cellStyle name="표준 4 35" xfId="4541" xr:uid="{00000000-0005-0000-0000-0000B1110000}"/>
    <cellStyle name="표준 4 36" xfId="4542" xr:uid="{00000000-0005-0000-0000-0000B2110000}"/>
    <cellStyle name="표준 4 37" xfId="4543" xr:uid="{00000000-0005-0000-0000-0000B3110000}"/>
    <cellStyle name="표준 4 38" xfId="4544" xr:uid="{00000000-0005-0000-0000-0000B4110000}"/>
    <cellStyle name="표준 4 39" xfId="4545" xr:uid="{00000000-0005-0000-0000-0000B5110000}"/>
    <cellStyle name="표준 4 4" xfId="4546" xr:uid="{00000000-0005-0000-0000-0000B6110000}"/>
    <cellStyle name="표준 4 40" xfId="4547" xr:uid="{00000000-0005-0000-0000-0000B7110000}"/>
    <cellStyle name="표준 4 41" xfId="4548" xr:uid="{00000000-0005-0000-0000-0000B8110000}"/>
    <cellStyle name="표준 4 42" xfId="4549" xr:uid="{00000000-0005-0000-0000-0000B9110000}"/>
    <cellStyle name="표준 4 43" xfId="4550" xr:uid="{00000000-0005-0000-0000-0000BA110000}"/>
    <cellStyle name="표준 4 5" xfId="4551" xr:uid="{00000000-0005-0000-0000-0000BB110000}"/>
    <cellStyle name="표준 4 6" xfId="4552" xr:uid="{00000000-0005-0000-0000-0000BC110000}"/>
    <cellStyle name="표준 4 7" xfId="4553" xr:uid="{00000000-0005-0000-0000-0000BD110000}"/>
    <cellStyle name="표준 4 8" xfId="4554" xr:uid="{00000000-0005-0000-0000-0000BE110000}"/>
    <cellStyle name="표준 4 9" xfId="4555" xr:uid="{00000000-0005-0000-0000-0000BF110000}"/>
    <cellStyle name="표준 5" xfId="10" xr:uid="{00000000-0005-0000-0000-0000C0110000}"/>
    <cellStyle name="표준 5 2" xfId="13" xr:uid="{00000000-0005-0000-0000-0000C1110000}"/>
    <cellStyle name="표준 5 2 2" xfId="4556" xr:uid="{00000000-0005-0000-0000-0000C2110000}"/>
    <cellStyle name="표준 5 3" xfId="17" xr:uid="{00000000-0005-0000-0000-0000C3110000}"/>
    <cellStyle name="표준 6" xfId="11" xr:uid="{00000000-0005-0000-0000-0000C4110000}"/>
    <cellStyle name="표준 6 2" xfId="14" xr:uid="{00000000-0005-0000-0000-0000C5110000}"/>
    <cellStyle name="표준 6 2 2" xfId="4557" xr:uid="{00000000-0005-0000-0000-0000C6110000}"/>
    <cellStyle name="표준 6 3" xfId="18" xr:uid="{00000000-0005-0000-0000-0000C7110000}"/>
    <cellStyle name="표준 7" xfId="12" xr:uid="{00000000-0005-0000-0000-0000C8110000}"/>
    <cellStyle name="표준 7 2" xfId="16" xr:uid="{00000000-0005-0000-0000-0000C9110000}"/>
    <cellStyle name="표준 7 2 2" xfId="23" xr:uid="{00000000-0005-0000-0000-0000CA110000}"/>
    <cellStyle name="표준 7 2 2 2" xfId="4560" xr:uid="{00000000-0005-0000-0000-0000CB110000}"/>
    <cellStyle name="표준 7 2 2 2 2" xfId="4561" xr:uid="{00000000-0005-0000-0000-0000CC110000}"/>
    <cellStyle name="표준 7 2 2 2 2 2" xfId="4563" xr:uid="{00000000-0005-0000-0000-0000CD110000}"/>
    <cellStyle name="표준 7 2 2 2 2 2 2" xfId="4564" xr:uid="{00000000-0005-0000-0000-0000CE110000}"/>
    <cellStyle name="표준 7 2 3" xfId="20" xr:uid="{00000000-0005-0000-0000-0000CF110000}"/>
    <cellStyle name="표준 7 3" xfId="15" xr:uid="{00000000-0005-0000-0000-0000D0110000}"/>
    <cellStyle name="표준 7 4" xfId="19" xr:uid="{00000000-0005-0000-0000-0000D1110000}"/>
    <cellStyle name="표준 8" xfId="4558" xr:uid="{00000000-0005-0000-0000-0000D2110000}"/>
    <cellStyle name="표준 9" xfId="4559" xr:uid="{00000000-0005-0000-0000-0000D3110000}"/>
    <cellStyle name="표준_10년 복지관-화정 3" xfId="21" xr:uid="{00000000-0005-0000-0000-0000D41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view="pageBreakPreview" zoomScaleSheetLayoutView="100" workbookViewId="0">
      <selection activeCell="L14" sqref="L14"/>
    </sheetView>
  </sheetViews>
  <sheetFormatPr defaultRowHeight="13.5"/>
  <cols>
    <col min="1" max="9" width="8.88671875" style="1"/>
    <col min="10" max="10" width="29.33203125" style="1" customWidth="1"/>
    <col min="11" max="265" width="8.88671875" style="1"/>
    <col min="266" max="266" width="29.33203125" style="1" customWidth="1"/>
    <col min="267" max="521" width="8.88671875" style="1"/>
    <col min="522" max="522" width="29.33203125" style="1" customWidth="1"/>
    <col min="523" max="777" width="8.88671875" style="1"/>
    <col min="778" max="778" width="29.33203125" style="1" customWidth="1"/>
    <col min="779" max="1033" width="8.88671875" style="1"/>
    <col min="1034" max="1034" width="29.33203125" style="1" customWidth="1"/>
    <col min="1035" max="1289" width="8.88671875" style="1"/>
    <col min="1290" max="1290" width="29.33203125" style="1" customWidth="1"/>
    <col min="1291" max="1545" width="8.88671875" style="1"/>
    <col min="1546" max="1546" width="29.33203125" style="1" customWidth="1"/>
    <col min="1547" max="1801" width="8.88671875" style="1"/>
    <col min="1802" max="1802" width="29.33203125" style="1" customWidth="1"/>
    <col min="1803" max="2057" width="8.88671875" style="1"/>
    <col min="2058" max="2058" width="29.33203125" style="1" customWidth="1"/>
    <col min="2059" max="2313" width="8.88671875" style="1"/>
    <col min="2314" max="2314" width="29.33203125" style="1" customWidth="1"/>
    <col min="2315" max="2569" width="8.88671875" style="1"/>
    <col min="2570" max="2570" width="29.33203125" style="1" customWidth="1"/>
    <col min="2571" max="2825" width="8.88671875" style="1"/>
    <col min="2826" max="2826" width="29.33203125" style="1" customWidth="1"/>
    <col min="2827" max="3081" width="8.88671875" style="1"/>
    <col min="3082" max="3082" width="29.33203125" style="1" customWidth="1"/>
    <col min="3083" max="3337" width="8.88671875" style="1"/>
    <col min="3338" max="3338" width="29.33203125" style="1" customWidth="1"/>
    <col min="3339" max="3593" width="8.88671875" style="1"/>
    <col min="3594" max="3594" width="29.33203125" style="1" customWidth="1"/>
    <col min="3595" max="3849" width="8.88671875" style="1"/>
    <col min="3850" max="3850" width="29.33203125" style="1" customWidth="1"/>
    <col min="3851" max="4105" width="8.88671875" style="1"/>
    <col min="4106" max="4106" width="29.33203125" style="1" customWidth="1"/>
    <col min="4107" max="4361" width="8.88671875" style="1"/>
    <col min="4362" max="4362" width="29.33203125" style="1" customWidth="1"/>
    <col min="4363" max="4617" width="8.88671875" style="1"/>
    <col min="4618" max="4618" width="29.33203125" style="1" customWidth="1"/>
    <col min="4619" max="4873" width="8.88671875" style="1"/>
    <col min="4874" max="4874" width="29.33203125" style="1" customWidth="1"/>
    <col min="4875" max="5129" width="8.88671875" style="1"/>
    <col min="5130" max="5130" width="29.33203125" style="1" customWidth="1"/>
    <col min="5131" max="5385" width="8.88671875" style="1"/>
    <col min="5386" max="5386" width="29.33203125" style="1" customWidth="1"/>
    <col min="5387" max="5641" width="8.88671875" style="1"/>
    <col min="5642" max="5642" width="29.33203125" style="1" customWidth="1"/>
    <col min="5643" max="5897" width="8.88671875" style="1"/>
    <col min="5898" max="5898" width="29.33203125" style="1" customWidth="1"/>
    <col min="5899" max="6153" width="8.88671875" style="1"/>
    <col min="6154" max="6154" width="29.33203125" style="1" customWidth="1"/>
    <col min="6155" max="6409" width="8.88671875" style="1"/>
    <col min="6410" max="6410" width="29.33203125" style="1" customWidth="1"/>
    <col min="6411" max="6665" width="8.88671875" style="1"/>
    <col min="6666" max="6666" width="29.33203125" style="1" customWidth="1"/>
    <col min="6667" max="6921" width="8.88671875" style="1"/>
    <col min="6922" max="6922" width="29.33203125" style="1" customWidth="1"/>
    <col min="6923" max="7177" width="8.88671875" style="1"/>
    <col min="7178" max="7178" width="29.33203125" style="1" customWidth="1"/>
    <col min="7179" max="7433" width="8.88671875" style="1"/>
    <col min="7434" max="7434" width="29.33203125" style="1" customWidth="1"/>
    <col min="7435" max="7689" width="8.88671875" style="1"/>
    <col min="7690" max="7690" width="29.33203125" style="1" customWidth="1"/>
    <col min="7691" max="7945" width="8.88671875" style="1"/>
    <col min="7946" max="7946" width="29.33203125" style="1" customWidth="1"/>
    <col min="7947" max="8201" width="8.88671875" style="1"/>
    <col min="8202" max="8202" width="29.33203125" style="1" customWidth="1"/>
    <col min="8203" max="8457" width="8.88671875" style="1"/>
    <col min="8458" max="8458" width="29.33203125" style="1" customWidth="1"/>
    <col min="8459" max="8713" width="8.88671875" style="1"/>
    <col min="8714" max="8714" width="29.33203125" style="1" customWidth="1"/>
    <col min="8715" max="8969" width="8.88671875" style="1"/>
    <col min="8970" max="8970" width="29.33203125" style="1" customWidth="1"/>
    <col min="8971" max="9225" width="8.88671875" style="1"/>
    <col min="9226" max="9226" width="29.33203125" style="1" customWidth="1"/>
    <col min="9227" max="9481" width="8.88671875" style="1"/>
    <col min="9482" max="9482" width="29.33203125" style="1" customWidth="1"/>
    <col min="9483" max="9737" width="8.88671875" style="1"/>
    <col min="9738" max="9738" width="29.33203125" style="1" customWidth="1"/>
    <col min="9739" max="9993" width="8.88671875" style="1"/>
    <col min="9994" max="9994" width="29.33203125" style="1" customWidth="1"/>
    <col min="9995" max="10249" width="8.88671875" style="1"/>
    <col min="10250" max="10250" width="29.33203125" style="1" customWidth="1"/>
    <col min="10251" max="10505" width="8.88671875" style="1"/>
    <col min="10506" max="10506" width="29.33203125" style="1" customWidth="1"/>
    <col min="10507" max="10761" width="8.88671875" style="1"/>
    <col min="10762" max="10762" width="29.33203125" style="1" customWidth="1"/>
    <col min="10763" max="11017" width="8.88671875" style="1"/>
    <col min="11018" max="11018" width="29.33203125" style="1" customWidth="1"/>
    <col min="11019" max="11273" width="8.88671875" style="1"/>
    <col min="11274" max="11274" width="29.33203125" style="1" customWidth="1"/>
    <col min="11275" max="11529" width="8.88671875" style="1"/>
    <col min="11530" max="11530" width="29.33203125" style="1" customWidth="1"/>
    <col min="11531" max="11785" width="8.88671875" style="1"/>
    <col min="11786" max="11786" width="29.33203125" style="1" customWidth="1"/>
    <col min="11787" max="12041" width="8.88671875" style="1"/>
    <col min="12042" max="12042" width="29.33203125" style="1" customWidth="1"/>
    <col min="12043" max="12297" width="8.88671875" style="1"/>
    <col min="12298" max="12298" width="29.33203125" style="1" customWidth="1"/>
    <col min="12299" max="12553" width="8.88671875" style="1"/>
    <col min="12554" max="12554" width="29.33203125" style="1" customWidth="1"/>
    <col min="12555" max="12809" width="8.88671875" style="1"/>
    <col min="12810" max="12810" width="29.33203125" style="1" customWidth="1"/>
    <col min="12811" max="13065" width="8.88671875" style="1"/>
    <col min="13066" max="13066" width="29.33203125" style="1" customWidth="1"/>
    <col min="13067" max="13321" width="8.88671875" style="1"/>
    <col min="13322" max="13322" width="29.33203125" style="1" customWidth="1"/>
    <col min="13323" max="13577" width="8.88671875" style="1"/>
    <col min="13578" max="13578" width="29.33203125" style="1" customWidth="1"/>
    <col min="13579" max="13833" width="8.88671875" style="1"/>
    <col min="13834" max="13834" width="29.33203125" style="1" customWidth="1"/>
    <col min="13835" max="14089" width="8.88671875" style="1"/>
    <col min="14090" max="14090" width="29.33203125" style="1" customWidth="1"/>
    <col min="14091" max="14345" width="8.88671875" style="1"/>
    <col min="14346" max="14346" width="29.33203125" style="1" customWidth="1"/>
    <col min="14347" max="14601" width="8.88671875" style="1"/>
    <col min="14602" max="14602" width="29.33203125" style="1" customWidth="1"/>
    <col min="14603" max="14857" width="8.88671875" style="1"/>
    <col min="14858" max="14858" width="29.33203125" style="1" customWidth="1"/>
    <col min="14859" max="15113" width="8.88671875" style="1"/>
    <col min="15114" max="15114" width="29.33203125" style="1" customWidth="1"/>
    <col min="15115" max="15369" width="8.88671875" style="1"/>
    <col min="15370" max="15370" width="29.33203125" style="1" customWidth="1"/>
    <col min="15371" max="15625" width="8.88671875" style="1"/>
    <col min="15626" max="15626" width="29.33203125" style="1" customWidth="1"/>
    <col min="15627" max="15881" width="8.88671875" style="1"/>
    <col min="15882" max="15882" width="29.33203125" style="1" customWidth="1"/>
    <col min="15883" max="16137" width="8.88671875" style="1"/>
    <col min="16138" max="16138" width="29.33203125" style="1" customWidth="1"/>
    <col min="16139" max="16384" width="8.88671875" style="1"/>
  </cols>
  <sheetData>
    <row r="1" spans="1:10">
      <c r="A1" s="86"/>
      <c r="B1" s="86"/>
      <c r="C1" s="86"/>
      <c r="D1" s="87"/>
      <c r="E1" s="87"/>
      <c r="F1" s="87"/>
      <c r="G1" s="88"/>
      <c r="H1" s="86"/>
      <c r="I1" s="86"/>
      <c r="J1" s="86"/>
    </row>
    <row r="2" spans="1:10">
      <c r="A2" s="86"/>
      <c r="B2" s="86"/>
      <c r="C2" s="86"/>
      <c r="D2" s="87"/>
      <c r="E2" s="87"/>
      <c r="F2" s="87"/>
      <c r="G2" s="88"/>
      <c r="H2" s="86"/>
      <c r="I2" s="86"/>
      <c r="J2" s="86"/>
    </row>
    <row r="3" spans="1:10">
      <c r="A3" s="86"/>
      <c r="B3" s="86"/>
      <c r="C3" s="86"/>
      <c r="D3" s="87"/>
      <c r="E3" s="87"/>
      <c r="F3" s="87"/>
      <c r="G3" s="88"/>
      <c r="H3" s="86"/>
      <c r="I3" s="86"/>
      <c r="J3" s="86"/>
    </row>
    <row r="4" spans="1:10">
      <c r="A4" s="86"/>
      <c r="B4" s="86"/>
      <c r="C4" s="86"/>
      <c r="D4" s="87"/>
      <c r="E4" s="87"/>
      <c r="F4" s="87"/>
      <c r="G4" s="88"/>
      <c r="H4" s="86"/>
      <c r="I4" s="86"/>
      <c r="J4" s="86"/>
    </row>
    <row r="5" spans="1:10">
      <c r="A5" s="86"/>
      <c r="B5" s="86"/>
      <c r="C5" s="86"/>
      <c r="D5" s="87"/>
      <c r="E5" s="87"/>
      <c r="F5" s="87"/>
      <c r="G5" s="88"/>
      <c r="H5" s="86"/>
      <c r="I5" s="86"/>
      <c r="J5" s="86"/>
    </row>
    <row r="6" spans="1:10" ht="44.25">
      <c r="A6" s="573" t="s">
        <v>124</v>
      </c>
      <c r="B6" s="573"/>
      <c r="C6" s="573"/>
      <c r="D6" s="573"/>
      <c r="E6" s="573"/>
      <c r="F6" s="573"/>
      <c r="G6" s="573"/>
      <c r="H6" s="573"/>
      <c r="I6" s="573"/>
      <c r="J6" s="573"/>
    </row>
    <row r="7" spans="1:10" ht="22.5">
      <c r="A7" s="89"/>
      <c r="B7" s="89"/>
      <c r="C7" s="89"/>
      <c r="D7" s="90"/>
      <c r="E7" s="90"/>
      <c r="F7" s="90"/>
      <c r="G7" s="91"/>
      <c r="H7" s="92"/>
      <c r="I7" s="92"/>
      <c r="J7" s="89"/>
    </row>
    <row r="8" spans="1:10" ht="22.5">
      <c r="A8" s="89"/>
      <c r="B8" s="89"/>
      <c r="C8" s="89"/>
      <c r="D8" s="90"/>
      <c r="E8" s="90"/>
      <c r="F8" s="90"/>
      <c r="G8" s="91"/>
      <c r="H8" s="92"/>
      <c r="I8" s="92"/>
      <c r="J8" s="89"/>
    </row>
    <row r="9" spans="1:10" ht="22.5">
      <c r="A9" s="89"/>
      <c r="B9" s="89"/>
      <c r="C9" s="89"/>
      <c r="D9" s="90"/>
      <c r="E9" s="90"/>
      <c r="F9" s="90"/>
      <c r="G9" s="91"/>
      <c r="H9" s="92"/>
      <c r="I9" s="92"/>
      <c r="J9" s="89"/>
    </row>
    <row r="10" spans="1:10" ht="20.25">
      <c r="A10" s="574" t="s">
        <v>125</v>
      </c>
      <c r="B10" s="574"/>
      <c r="C10" s="574"/>
      <c r="D10" s="574"/>
      <c r="E10" s="574"/>
      <c r="F10" s="574"/>
      <c r="G10" s="574"/>
      <c r="H10" s="574"/>
      <c r="I10" s="574"/>
      <c r="J10" s="574"/>
    </row>
    <row r="11" spans="1:10" ht="20.25">
      <c r="A11" s="93"/>
      <c r="B11" s="93"/>
      <c r="C11" s="93"/>
      <c r="D11" s="94"/>
      <c r="E11" s="94"/>
      <c r="F11" s="94"/>
      <c r="G11" s="95"/>
      <c r="H11" s="93"/>
      <c r="I11" s="93"/>
      <c r="J11" s="93"/>
    </row>
    <row r="12" spans="1:10" ht="14.25">
      <c r="A12" s="96"/>
      <c r="B12" s="96"/>
      <c r="C12" s="96"/>
      <c r="D12" s="97"/>
      <c r="E12" s="97"/>
      <c r="F12" s="97"/>
      <c r="G12" s="98"/>
      <c r="H12" s="86"/>
      <c r="I12" s="86"/>
      <c r="J12" s="96"/>
    </row>
    <row r="13" spans="1:10" ht="26.25">
      <c r="A13" s="569" t="s">
        <v>629</v>
      </c>
      <c r="B13" s="572"/>
      <c r="C13" s="572"/>
      <c r="D13" s="572"/>
      <c r="E13" s="572"/>
      <c r="F13" s="572"/>
      <c r="G13" s="572"/>
      <c r="H13" s="572"/>
      <c r="I13" s="572"/>
      <c r="J13" s="572"/>
    </row>
    <row r="14" spans="1:10" ht="22.5">
      <c r="A14" s="99"/>
      <c r="B14" s="99"/>
      <c r="C14" s="99"/>
      <c r="D14" s="100"/>
      <c r="E14" s="100"/>
      <c r="F14" s="100"/>
      <c r="G14" s="101"/>
      <c r="H14" s="99"/>
      <c r="I14" s="99"/>
      <c r="J14" s="99"/>
    </row>
    <row r="15" spans="1:10" ht="22.5">
      <c r="A15" s="569" t="s">
        <v>126</v>
      </c>
      <c r="B15" s="569"/>
      <c r="C15" s="569"/>
      <c r="D15" s="569"/>
      <c r="E15" s="569"/>
      <c r="F15" s="569"/>
      <c r="G15" s="569"/>
      <c r="H15" s="569"/>
      <c r="I15" s="569"/>
      <c r="J15" s="569"/>
    </row>
    <row r="16" spans="1:10" ht="22.5">
      <c r="A16" s="99"/>
      <c r="B16" s="99"/>
      <c r="C16" s="99"/>
      <c r="D16" s="100"/>
      <c r="E16" s="100"/>
      <c r="F16" s="100"/>
      <c r="G16" s="101"/>
      <c r="H16" s="99"/>
      <c r="I16" s="99"/>
      <c r="J16" s="99"/>
    </row>
    <row r="17" spans="1:10" ht="22.5">
      <c r="A17" s="99"/>
      <c r="B17" s="99"/>
      <c r="C17" s="99"/>
      <c r="D17" s="100"/>
      <c r="E17" s="100"/>
      <c r="F17" s="100"/>
      <c r="G17" s="101"/>
      <c r="H17" s="99"/>
      <c r="I17" s="99"/>
      <c r="J17" s="99"/>
    </row>
    <row r="18" spans="1:10" ht="22.5">
      <c r="A18" s="99"/>
      <c r="B18" s="99"/>
      <c r="C18" s="99"/>
      <c r="D18" s="100"/>
      <c r="E18" s="100"/>
      <c r="F18" s="100"/>
      <c r="G18" s="101"/>
      <c r="H18" s="99"/>
      <c r="I18" s="99"/>
      <c r="J18" s="99"/>
    </row>
    <row r="19" spans="1:10" ht="22.5">
      <c r="A19" s="102"/>
      <c r="B19" s="102"/>
      <c r="C19" s="102"/>
      <c r="D19" s="100"/>
      <c r="E19" s="100"/>
      <c r="F19" s="100"/>
      <c r="G19" s="103"/>
      <c r="H19" s="102"/>
      <c r="I19" s="102"/>
      <c r="J19" s="102"/>
    </row>
    <row r="20" spans="1:10" ht="22.5">
      <c r="A20" s="569" t="s">
        <v>133</v>
      </c>
      <c r="B20" s="569"/>
      <c r="C20" s="569"/>
      <c r="D20" s="569"/>
      <c r="E20" s="569"/>
      <c r="F20" s="569"/>
      <c r="G20" s="569"/>
      <c r="H20" s="569"/>
      <c r="I20" s="569"/>
      <c r="J20" s="569"/>
    </row>
    <row r="21" spans="1:10" ht="22.5">
      <c r="A21" s="99"/>
      <c r="B21" s="99"/>
      <c r="C21" s="99"/>
      <c r="D21" s="100"/>
      <c r="E21" s="100"/>
      <c r="F21" s="100"/>
      <c r="G21" s="101"/>
      <c r="H21" s="99"/>
      <c r="I21" s="99"/>
      <c r="J21" s="99"/>
    </row>
    <row r="22" spans="1:10" ht="22.5">
      <c r="A22" s="99"/>
      <c r="B22" s="99"/>
      <c r="C22" s="99"/>
      <c r="D22" s="100"/>
      <c r="E22" s="100"/>
      <c r="F22" s="100"/>
      <c r="G22" s="101"/>
      <c r="H22" s="99"/>
      <c r="I22" s="99"/>
      <c r="J22" s="99"/>
    </row>
    <row r="23" spans="1:10" ht="22.5">
      <c r="A23" s="99"/>
      <c r="B23" s="99"/>
      <c r="C23" s="99"/>
      <c r="D23" s="100"/>
      <c r="E23" s="100"/>
      <c r="F23" s="100"/>
      <c r="G23" s="101"/>
      <c r="H23" s="99"/>
      <c r="I23" s="99"/>
      <c r="J23" s="99"/>
    </row>
    <row r="24" spans="1:10" ht="22.5">
      <c r="A24" s="102"/>
      <c r="B24" s="102"/>
      <c r="C24" s="102"/>
      <c r="D24" s="100"/>
      <c r="E24" s="100"/>
      <c r="F24" s="100"/>
      <c r="G24" s="103"/>
      <c r="H24" s="102"/>
      <c r="I24" s="102"/>
      <c r="J24" s="102"/>
    </row>
    <row r="25" spans="1:10" ht="22.5">
      <c r="A25" s="569" t="s">
        <v>123</v>
      </c>
      <c r="B25" s="569"/>
      <c r="C25" s="569"/>
      <c r="D25" s="569"/>
      <c r="E25" s="569"/>
      <c r="F25" s="569"/>
      <c r="G25" s="569"/>
      <c r="H25" s="569"/>
      <c r="I25" s="569"/>
      <c r="J25" s="569"/>
    </row>
    <row r="26" spans="1:10" ht="22.5">
      <c r="A26" s="99"/>
      <c r="B26" s="99"/>
      <c r="C26" s="99"/>
      <c r="D26" s="100"/>
      <c r="E26" s="100"/>
      <c r="F26" s="100"/>
      <c r="G26" s="101"/>
      <c r="H26" s="99"/>
      <c r="I26" s="99"/>
      <c r="J26" s="99"/>
    </row>
    <row r="27" spans="1:10" ht="22.5">
      <c r="A27" s="99"/>
      <c r="B27" s="99"/>
      <c r="C27" s="99"/>
      <c r="D27" s="100"/>
      <c r="E27" s="100"/>
      <c r="F27" s="100"/>
      <c r="G27" s="101"/>
      <c r="H27" s="99"/>
      <c r="I27" s="99"/>
      <c r="J27" s="99"/>
    </row>
    <row r="28" spans="1:10" ht="22.5">
      <c r="A28" s="99"/>
      <c r="B28" s="99"/>
      <c r="C28" s="99"/>
      <c r="D28" s="100"/>
      <c r="E28" s="100"/>
      <c r="F28" s="100"/>
      <c r="G28" s="101"/>
      <c r="H28" s="99"/>
      <c r="I28" s="99"/>
      <c r="J28" s="99"/>
    </row>
    <row r="29" spans="1:10" ht="22.5">
      <c r="A29" s="102"/>
      <c r="B29" s="102"/>
      <c r="C29" s="102"/>
      <c r="D29" s="100"/>
      <c r="E29" s="100"/>
      <c r="F29" s="100"/>
      <c r="G29" s="103"/>
      <c r="H29" s="102"/>
      <c r="I29" s="102"/>
      <c r="J29" s="102"/>
    </row>
    <row r="30" spans="1:10" ht="22.5">
      <c r="A30" s="569" t="s">
        <v>127</v>
      </c>
      <c r="B30" s="569"/>
      <c r="C30" s="569"/>
      <c r="D30" s="569"/>
      <c r="E30" s="569"/>
      <c r="F30" s="569"/>
      <c r="G30" s="569"/>
      <c r="H30" s="569"/>
      <c r="I30" s="569"/>
      <c r="J30" s="569"/>
    </row>
    <row r="31" spans="1:10" ht="22.5">
      <c r="A31" s="99"/>
      <c r="B31" s="99"/>
      <c r="C31" s="99"/>
      <c r="D31" s="100"/>
      <c r="E31" s="100"/>
      <c r="F31" s="100"/>
      <c r="G31" s="101"/>
      <c r="H31" s="99"/>
      <c r="I31" s="99"/>
      <c r="J31" s="99"/>
    </row>
    <row r="32" spans="1:10" ht="22.5">
      <c r="A32" s="570" t="s">
        <v>128</v>
      </c>
      <c r="B32" s="570"/>
      <c r="C32" s="570"/>
      <c r="D32" s="570"/>
      <c r="E32" s="570"/>
      <c r="F32" s="104"/>
      <c r="G32" s="105"/>
      <c r="H32" s="106"/>
      <c r="I32" s="106"/>
      <c r="J32" s="106"/>
    </row>
    <row r="33" spans="1:10" ht="22.5">
      <c r="A33" s="99"/>
      <c r="B33" s="99"/>
      <c r="C33" s="99"/>
      <c r="D33" s="100"/>
      <c r="E33" s="100"/>
      <c r="F33" s="100"/>
      <c r="G33" s="101"/>
      <c r="H33" s="99"/>
      <c r="I33" s="99"/>
      <c r="J33" s="99"/>
    </row>
    <row r="34" spans="1:10" ht="22.5">
      <c r="A34" s="99"/>
      <c r="B34" s="99"/>
      <c r="C34" s="99"/>
      <c r="D34" s="100"/>
      <c r="E34" s="100"/>
      <c r="F34" s="100"/>
      <c r="G34" s="101"/>
      <c r="H34" s="99"/>
      <c r="I34" s="99"/>
      <c r="J34" s="99"/>
    </row>
    <row r="35" spans="1:10" ht="22.5">
      <c r="A35" s="99"/>
      <c r="B35" s="99"/>
      <c r="C35" s="99"/>
      <c r="D35" s="100"/>
      <c r="E35" s="100"/>
      <c r="F35" s="100"/>
      <c r="G35" s="101"/>
      <c r="H35" s="99"/>
      <c r="I35" s="99"/>
      <c r="J35" s="99"/>
    </row>
    <row r="36" spans="1:10" ht="22.5">
      <c r="A36" s="102"/>
      <c r="B36" s="102"/>
      <c r="C36" s="102"/>
      <c r="D36" s="100"/>
      <c r="E36" s="100"/>
      <c r="F36" s="100"/>
      <c r="G36" s="103"/>
      <c r="H36" s="102"/>
      <c r="I36" s="102"/>
      <c r="J36" s="102"/>
    </row>
    <row r="37" spans="1:10" ht="22.5">
      <c r="A37" s="569" t="s">
        <v>129</v>
      </c>
      <c r="B37" s="569"/>
      <c r="C37" s="569"/>
      <c r="D37" s="569"/>
      <c r="E37" s="569"/>
      <c r="F37" s="569"/>
      <c r="G37" s="569"/>
      <c r="H37" s="569"/>
      <c r="I37" s="569"/>
      <c r="J37" s="569"/>
    </row>
    <row r="38" spans="1:10" ht="22.5">
      <c r="A38" s="99"/>
      <c r="B38" s="99"/>
      <c r="C38" s="99"/>
      <c r="D38" s="100"/>
      <c r="E38" s="100"/>
      <c r="F38" s="100"/>
      <c r="G38" s="101"/>
      <c r="H38" s="99"/>
      <c r="I38" s="99"/>
      <c r="J38" s="99"/>
    </row>
    <row r="39" spans="1:10" ht="22.5">
      <c r="A39" s="99"/>
      <c r="B39" s="99" t="s">
        <v>130</v>
      </c>
      <c r="C39" s="99"/>
      <c r="D39" s="99"/>
      <c r="E39" s="99"/>
      <c r="F39" s="99"/>
      <c r="G39" s="101"/>
      <c r="H39" s="99"/>
      <c r="I39" s="99"/>
      <c r="J39" s="99"/>
    </row>
    <row r="40" spans="1:10" ht="22.5">
      <c r="A40" s="99"/>
      <c r="B40" s="99"/>
      <c r="C40" s="99"/>
      <c r="D40" s="100"/>
      <c r="E40" s="100"/>
      <c r="F40" s="100"/>
      <c r="G40" s="101"/>
      <c r="H40" s="99"/>
      <c r="I40" s="99"/>
      <c r="J40" s="99"/>
    </row>
    <row r="41" spans="1:10" ht="22.5">
      <c r="A41" s="99"/>
      <c r="B41" s="99"/>
      <c r="C41" s="99"/>
      <c r="D41" s="100"/>
      <c r="E41" s="100"/>
      <c r="F41" s="100"/>
      <c r="G41" s="101"/>
      <c r="H41" s="99"/>
      <c r="I41" s="99"/>
      <c r="J41" s="99"/>
    </row>
    <row r="42" spans="1:10" ht="22.5">
      <c r="A42" s="99"/>
      <c r="B42" s="99"/>
      <c r="C42" s="99"/>
      <c r="D42" s="100"/>
      <c r="E42" s="100"/>
      <c r="F42" s="100"/>
      <c r="G42" s="101"/>
      <c r="H42" s="99"/>
      <c r="I42" s="99"/>
      <c r="J42" s="99"/>
    </row>
    <row r="43" spans="1:10" ht="22.5">
      <c r="A43" s="102"/>
      <c r="B43" s="102"/>
      <c r="C43" s="102"/>
      <c r="D43" s="100"/>
      <c r="E43" s="100"/>
      <c r="F43" s="100"/>
      <c r="G43" s="103"/>
      <c r="H43" s="102"/>
      <c r="I43" s="102"/>
      <c r="J43" s="102"/>
    </row>
    <row r="44" spans="1:10" ht="22.5">
      <c r="A44" s="569" t="s">
        <v>338</v>
      </c>
      <c r="B44" s="569"/>
      <c r="C44" s="569"/>
      <c r="D44" s="569"/>
      <c r="E44" s="569"/>
      <c r="F44" s="569"/>
      <c r="G44" s="569"/>
      <c r="H44" s="569"/>
      <c r="I44" s="569"/>
      <c r="J44" s="569"/>
    </row>
    <row r="45" spans="1:10" ht="22.5">
      <c r="A45" s="99"/>
      <c r="B45" s="99"/>
      <c r="C45" s="99"/>
      <c r="D45" s="100"/>
      <c r="E45" s="100"/>
      <c r="F45" s="100"/>
      <c r="G45" s="101"/>
      <c r="H45" s="99"/>
      <c r="I45" s="99"/>
      <c r="J45" s="99"/>
    </row>
    <row r="46" spans="1:10" ht="22.5">
      <c r="A46" s="99"/>
      <c r="B46" s="571" t="s">
        <v>339</v>
      </c>
      <c r="C46" s="571"/>
      <c r="D46" s="571"/>
      <c r="E46" s="571"/>
      <c r="F46" s="100"/>
      <c r="G46" s="101"/>
      <c r="H46" s="99"/>
      <c r="I46" s="99"/>
      <c r="J46" s="99"/>
    </row>
    <row r="47" spans="1:10" ht="22.5">
      <c r="A47" s="2"/>
      <c r="B47" s="2"/>
      <c r="C47" s="2"/>
      <c r="D47" s="3"/>
      <c r="E47" s="3"/>
      <c r="F47" s="3"/>
      <c r="G47" s="4"/>
      <c r="H47" s="2"/>
      <c r="I47" s="2"/>
      <c r="J47" s="2"/>
    </row>
    <row r="48" spans="1:10" ht="22.5">
      <c r="A48" s="2"/>
      <c r="B48" s="2"/>
      <c r="C48" s="2"/>
      <c r="D48" s="3"/>
      <c r="E48" s="3"/>
      <c r="F48" s="3"/>
      <c r="G48" s="4"/>
      <c r="H48" s="2"/>
      <c r="I48" s="2"/>
      <c r="J48" s="2"/>
    </row>
    <row r="49" spans="1:10" ht="20.25">
      <c r="A49" s="5"/>
      <c r="B49" s="5"/>
      <c r="C49" s="5"/>
      <c r="D49" s="6"/>
      <c r="E49" s="6"/>
      <c r="F49" s="6"/>
      <c r="G49" s="7"/>
      <c r="H49" s="8"/>
      <c r="I49" s="8"/>
      <c r="J49" s="5"/>
    </row>
    <row r="50" spans="1:10">
      <c r="A50" s="9"/>
      <c r="B50" s="9"/>
      <c r="C50" s="9"/>
      <c r="D50" s="10"/>
      <c r="E50" s="10"/>
      <c r="F50" s="10"/>
      <c r="G50" s="11"/>
      <c r="H50" s="9"/>
      <c r="I50" s="9"/>
      <c r="J50" s="9"/>
    </row>
  </sheetData>
  <mergeCells count="11">
    <mergeCell ref="A13:J13"/>
    <mergeCell ref="A25:J25"/>
    <mergeCell ref="A6:J6"/>
    <mergeCell ref="A10:J10"/>
    <mergeCell ref="A15:J15"/>
    <mergeCell ref="A20:J20"/>
    <mergeCell ref="A30:J30"/>
    <mergeCell ref="A32:E32"/>
    <mergeCell ref="A37:J37"/>
    <mergeCell ref="A44:J44"/>
    <mergeCell ref="B46:E46"/>
  </mergeCells>
  <phoneticPr fontId="12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abSelected="1" view="pageBreakPreview" topLeftCell="A19" zoomScale="110" zoomScaleSheetLayoutView="110" workbookViewId="0">
      <selection activeCell="P15" sqref="P15"/>
    </sheetView>
  </sheetViews>
  <sheetFormatPr defaultRowHeight="13.5"/>
  <cols>
    <col min="1" max="1" width="6.109375" style="1" customWidth="1"/>
    <col min="2" max="2" width="7.77734375" style="1" customWidth="1"/>
    <col min="3" max="3" width="11" style="1" customWidth="1"/>
    <col min="4" max="5" width="7.6640625" style="16" customWidth="1"/>
    <col min="6" max="6" width="8.6640625" style="16" customWidth="1"/>
    <col min="7" max="7" width="6.109375" style="1" customWidth="1"/>
    <col min="8" max="8" width="7.88671875" style="1" customWidth="1"/>
    <col min="9" max="9" width="14.6640625" style="1" customWidth="1"/>
    <col min="10" max="10" width="7.5546875" style="16" customWidth="1"/>
    <col min="11" max="11" width="7.6640625" style="16" customWidth="1"/>
    <col min="12" max="12" width="8.5546875" style="16" customWidth="1"/>
    <col min="13" max="256" width="8.88671875" style="1"/>
    <col min="257" max="257" width="5" style="1" customWidth="1"/>
    <col min="258" max="258" width="5.44140625" style="1" customWidth="1"/>
    <col min="259" max="259" width="10.6640625" style="1" customWidth="1"/>
    <col min="260" max="260" width="8.44140625" style="1" customWidth="1"/>
    <col min="261" max="261" width="8" style="1" customWidth="1"/>
    <col min="262" max="262" width="8.6640625" style="1" customWidth="1"/>
    <col min="263" max="263" width="5.33203125" style="1" customWidth="1"/>
    <col min="264" max="264" width="4.88671875" style="1" customWidth="1"/>
    <col min="265" max="265" width="14.109375" style="1" customWidth="1"/>
    <col min="266" max="266" width="8.5546875" style="1" customWidth="1"/>
    <col min="267" max="267" width="7.88671875" style="1" customWidth="1"/>
    <col min="268" max="268" width="9" style="1" customWidth="1"/>
    <col min="269" max="512" width="8.88671875" style="1"/>
    <col min="513" max="513" width="5" style="1" customWidth="1"/>
    <col min="514" max="514" width="5.44140625" style="1" customWidth="1"/>
    <col min="515" max="515" width="10.6640625" style="1" customWidth="1"/>
    <col min="516" max="516" width="8.44140625" style="1" customWidth="1"/>
    <col min="517" max="517" width="8" style="1" customWidth="1"/>
    <col min="518" max="518" width="8.6640625" style="1" customWidth="1"/>
    <col min="519" max="519" width="5.33203125" style="1" customWidth="1"/>
    <col min="520" max="520" width="4.88671875" style="1" customWidth="1"/>
    <col min="521" max="521" width="14.109375" style="1" customWidth="1"/>
    <col min="522" max="522" width="8.5546875" style="1" customWidth="1"/>
    <col min="523" max="523" width="7.88671875" style="1" customWidth="1"/>
    <col min="524" max="524" width="9" style="1" customWidth="1"/>
    <col min="525" max="768" width="8.88671875" style="1"/>
    <col min="769" max="769" width="5" style="1" customWidth="1"/>
    <col min="770" max="770" width="5.44140625" style="1" customWidth="1"/>
    <col min="771" max="771" width="10.6640625" style="1" customWidth="1"/>
    <col min="772" max="772" width="8.44140625" style="1" customWidth="1"/>
    <col min="773" max="773" width="8" style="1" customWidth="1"/>
    <col min="774" max="774" width="8.6640625" style="1" customWidth="1"/>
    <col min="775" max="775" width="5.33203125" style="1" customWidth="1"/>
    <col min="776" max="776" width="4.88671875" style="1" customWidth="1"/>
    <col min="777" max="777" width="14.109375" style="1" customWidth="1"/>
    <col min="778" max="778" width="8.5546875" style="1" customWidth="1"/>
    <col min="779" max="779" width="7.88671875" style="1" customWidth="1"/>
    <col min="780" max="780" width="9" style="1" customWidth="1"/>
    <col min="781" max="1024" width="8.88671875" style="1"/>
    <col min="1025" max="1025" width="5" style="1" customWidth="1"/>
    <col min="1026" max="1026" width="5.44140625" style="1" customWidth="1"/>
    <col min="1027" max="1027" width="10.6640625" style="1" customWidth="1"/>
    <col min="1028" max="1028" width="8.44140625" style="1" customWidth="1"/>
    <col min="1029" max="1029" width="8" style="1" customWidth="1"/>
    <col min="1030" max="1030" width="8.6640625" style="1" customWidth="1"/>
    <col min="1031" max="1031" width="5.33203125" style="1" customWidth="1"/>
    <col min="1032" max="1032" width="4.88671875" style="1" customWidth="1"/>
    <col min="1033" max="1033" width="14.109375" style="1" customWidth="1"/>
    <col min="1034" max="1034" width="8.5546875" style="1" customWidth="1"/>
    <col min="1035" max="1035" width="7.88671875" style="1" customWidth="1"/>
    <col min="1036" max="1036" width="9" style="1" customWidth="1"/>
    <col min="1037" max="1280" width="8.88671875" style="1"/>
    <col min="1281" max="1281" width="5" style="1" customWidth="1"/>
    <col min="1282" max="1282" width="5.44140625" style="1" customWidth="1"/>
    <col min="1283" max="1283" width="10.6640625" style="1" customWidth="1"/>
    <col min="1284" max="1284" width="8.44140625" style="1" customWidth="1"/>
    <col min="1285" max="1285" width="8" style="1" customWidth="1"/>
    <col min="1286" max="1286" width="8.6640625" style="1" customWidth="1"/>
    <col min="1287" max="1287" width="5.33203125" style="1" customWidth="1"/>
    <col min="1288" max="1288" width="4.88671875" style="1" customWidth="1"/>
    <col min="1289" max="1289" width="14.109375" style="1" customWidth="1"/>
    <col min="1290" max="1290" width="8.5546875" style="1" customWidth="1"/>
    <col min="1291" max="1291" width="7.88671875" style="1" customWidth="1"/>
    <col min="1292" max="1292" width="9" style="1" customWidth="1"/>
    <col min="1293" max="1536" width="8.88671875" style="1"/>
    <col min="1537" max="1537" width="5" style="1" customWidth="1"/>
    <col min="1538" max="1538" width="5.44140625" style="1" customWidth="1"/>
    <col min="1539" max="1539" width="10.6640625" style="1" customWidth="1"/>
    <col min="1540" max="1540" width="8.44140625" style="1" customWidth="1"/>
    <col min="1541" max="1541" width="8" style="1" customWidth="1"/>
    <col min="1542" max="1542" width="8.6640625" style="1" customWidth="1"/>
    <col min="1543" max="1543" width="5.33203125" style="1" customWidth="1"/>
    <col min="1544" max="1544" width="4.88671875" style="1" customWidth="1"/>
    <col min="1545" max="1545" width="14.109375" style="1" customWidth="1"/>
    <col min="1546" max="1546" width="8.5546875" style="1" customWidth="1"/>
    <col min="1547" max="1547" width="7.88671875" style="1" customWidth="1"/>
    <col min="1548" max="1548" width="9" style="1" customWidth="1"/>
    <col min="1549" max="1792" width="8.88671875" style="1"/>
    <col min="1793" max="1793" width="5" style="1" customWidth="1"/>
    <col min="1794" max="1794" width="5.44140625" style="1" customWidth="1"/>
    <col min="1795" max="1795" width="10.6640625" style="1" customWidth="1"/>
    <col min="1796" max="1796" width="8.44140625" style="1" customWidth="1"/>
    <col min="1797" max="1797" width="8" style="1" customWidth="1"/>
    <col min="1798" max="1798" width="8.6640625" style="1" customWidth="1"/>
    <col min="1799" max="1799" width="5.33203125" style="1" customWidth="1"/>
    <col min="1800" max="1800" width="4.88671875" style="1" customWidth="1"/>
    <col min="1801" max="1801" width="14.109375" style="1" customWidth="1"/>
    <col min="1802" max="1802" width="8.5546875" style="1" customWidth="1"/>
    <col min="1803" max="1803" width="7.88671875" style="1" customWidth="1"/>
    <col min="1804" max="1804" width="9" style="1" customWidth="1"/>
    <col min="1805" max="2048" width="8.88671875" style="1"/>
    <col min="2049" max="2049" width="5" style="1" customWidth="1"/>
    <col min="2050" max="2050" width="5.44140625" style="1" customWidth="1"/>
    <col min="2051" max="2051" width="10.6640625" style="1" customWidth="1"/>
    <col min="2052" max="2052" width="8.44140625" style="1" customWidth="1"/>
    <col min="2053" max="2053" width="8" style="1" customWidth="1"/>
    <col min="2054" max="2054" width="8.6640625" style="1" customWidth="1"/>
    <col min="2055" max="2055" width="5.33203125" style="1" customWidth="1"/>
    <col min="2056" max="2056" width="4.88671875" style="1" customWidth="1"/>
    <col min="2057" max="2057" width="14.109375" style="1" customWidth="1"/>
    <col min="2058" max="2058" width="8.5546875" style="1" customWidth="1"/>
    <col min="2059" max="2059" width="7.88671875" style="1" customWidth="1"/>
    <col min="2060" max="2060" width="9" style="1" customWidth="1"/>
    <col min="2061" max="2304" width="8.88671875" style="1"/>
    <col min="2305" max="2305" width="5" style="1" customWidth="1"/>
    <col min="2306" max="2306" width="5.44140625" style="1" customWidth="1"/>
    <col min="2307" max="2307" width="10.6640625" style="1" customWidth="1"/>
    <col min="2308" max="2308" width="8.44140625" style="1" customWidth="1"/>
    <col min="2309" max="2309" width="8" style="1" customWidth="1"/>
    <col min="2310" max="2310" width="8.6640625" style="1" customWidth="1"/>
    <col min="2311" max="2311" width="5.33203125" style="1" customWidth="1"/>
    <col min="2312" max="2312" width="4.88671875" style="1" customWidth="1"/>
    <col min="2313" max="2313" width="14.109375" style="1" customWidth="1"/>
    <col min="2314" max="2314" width="8.5546875" style="1" customWidth="1"/>
    <col min="2315" max="2315" width="7.88671875" style="1" customWidth="1"/>
    <col min="2316" max="2316" width="9" style="1" customWidth="1"/>
    <col min="2317" max="2560" width="8.88671875" style="1"/>
    <col min="2561" max="2561" width="5" style="1" customWidth="1"/>
    <col min="2562" max="2562" width="5.44140625" style="1" customWidth="1"/>
    <col min="2563" max="2563" width="10.6640625" style="1" customWidth="1"/>
    <col min="2564" max="2564" width="8.44140625" style="1" customWidth="1"/>
    <col min="2565" max="2565" width="8" style="1" customWidth="1"/>
    <col min="2566" max="2566" width="8.6640625" style="1" customWidth="1"/>
    <col min="2567" max="2567" width="5.33203125" style="1" customWidth="1"/>
    <col min="2568" max="2568" width="4.88671875" style="1" customWidth="1"/>
    <col min="2569" max="2569" width="14.109375" style="1" customWidth="1"/>
    <col min="2570" max="2570" width="8.5546875" style="1" customWidth="1"/>
    <col min="2571" max="2571" width="7.88671875" style="1" customWidth="1"/>
    <col min="2572" max="2572" width="9" style="1" customWidth="1"/>
    <col min="2573" max="2816" width="8.88671875" style="1"/>
    <col min="2817" max="2817" width="5" style="1" customWidth="1"/>
    <col min="2818" max="2818" width="5.44140625" style="1" customWidth="1"/>
    <col min="2819" max="2819" width="10.6640625" style="1" customWidth="1"/>
    <col min="2820" max="2820" width="8.44140625" style="1" customWidth="1"/>
    <col min="2821" max="2821" width="8" style="1" customWidth="1"/>
    <col min="2822" max="2822" width="8.6640625" style="1" customWidth="1"/>
    <col min="2823" max="2823" width="5.33203125" style="1" customWidth="1"/>
    <col min="2824" max="2824" width="4.88671875" style="1" customWidth="1"/>
    <col min="2825" max="2825" width="14.109375" style="1" customWidth="1"/>
    <col min="2826" max="2826" width="8.5546875" style="1" customWidth="1"/>
    <col min="2827" max="2827" width="7.88671875" style="1" customWidth="1"/>
    <col min="2828" max="2828" width="9" style="1" customWidth="1"/>
    <col min="2829" max="3072" width="8.88671875" style="1"/>
    <col min="3073" max="3073" width="5" style="1" customWidth="1"/>
    <col min="3074" max="3074" width="5.44140625" style="1" customWidth="1"/>
    <col min="3075" max="3075" width="10.6640625" style="1" customWidth="1"/>
    <col min="3076" max="3076" width="8.44140625" style="1" customWidth="1"/>
    <col min="3077" max="3077" width="8" style="1" customWidth="1"/>
    <col min="3078" max="3078" width="8.6640625" style="1" customWidth="1"/>
    <col min="3079" max="3079" width="5.33203125" style="1" customWidth="1"/>
    <col min="3080" max="3080" width="4.88671875" style="1" customWidth="1"/>
    <col min="3081" max="3081" width="14.109375" style="1" customWidth="1"/>
    <col min="3082" max="3082" width="8.5546875" style="1" customWidth="1"/>
    <col min="3083" max="3083" width="7.88671875" style="1" customWidth="1"/>
    <col min="3084" max="3084" width="9" style="1" customWidth="1"/>
    <col min="3085" max="3328" width="8.88671875" style="1"/>
    <col min="3329" max="3329" width="5" style="1" customWidth="1"/>
    <col min="3330" max="3330" width="5.44140625" style="1" customWidth="1"/>
    <col min="3331" max="3331" width="10.6640625" style="1" customWidth="1"/>
    <col min="3332" max="3332" width="8.44140625" style="1" customWidth="1"/>
    <col min="3333" max="3333" width="8" style="1" customWidth="1"/>
    <col min="3334" max="3334" width="8.6640625" style="1" customWidth="1"/>
    <col min="3335" max="3335" width="5.33203125" style="1" customWidth="1"/>
    <col min="3336" max="3336" width="4.88671875" style="1" customWidth="1"/>
    <col min="3337" max="3337" width="14.109375" style="1" customWidth="1"/>
    <col min="3338" max="3338" width="8.5546875" style="1" customWidth="1"/>
    <col min="3339" max="3339" width="7.88671875" style="1" customWidth="1"/>
    <col min="3340" max="3340" width="9" style="1" customWidth="1"/>
    <col min="3341" max="3584" width="8.88671875" style="1"/>
    <col min="3585" max="3585" width="5" style="1" customWidth="1"/>
    <col min="3586" max="3586" width="5.44140625" style="1" customWidth="1"/>
    <col min="3587" max="3587" width="10.6640625" style="1" customWidth="1"/>
    <col min="3588" max="3588" width="8.44140625" style="1" customWidth="1"/>
    <col min="3589" max="3589" width="8" style="1" customWidth="1"/>
    <col min="3590" max="3590" width="8.6640625" style="1" customWidth="1"/>
    <col min="3591" max="3591" width="5.33203125" style="1" customWidth="1"/>
    <col min="3592" max="3592" width="4.88671875" style="1" customWidth="1"/>
    <col min="3593" max="3593" width="14.109375" style="1" customWidth="1"/>
    <col min="3594" max="3594" width="8.5546875" style="1" customWidth="1"/>
    <col min="3595" max="3595" width="7.88671875" style="1" customWidth="1"/>
    <col min="3596" max="3596" width="9" style="1" customWidth="1"/>
    <col min="3597" max="3840" width="8.88671875" style="1"/>
    <col min="3841" max="3841" width="5" style="1" customWidth="1"/>
    <col min="3842" max="3842" width="5.44140625" style="1" customWidth="1"/>
    <col min="3843" max="3843" width="10.6640625" style="1" customWidth="1"/>
    <col min="3844" max="3844" width="8.44140625" style="1" customWidth="1"/>
    <col min="3845" max="3845" width="8" style="1" customWidth="1"/>
    <col min="3846" max="3846" width="8.6640625" style="1" customWidth="1"/>
    <col min="3847" max="3847" width="5.33203125" style="1" customWidth="1"/>
    <col min="3848" max="3848" width="4.88671875" style="1" customWidth="1"/>
    <col min="3849" max="3849" width="14.109375" style="1" customWidth="1"/>
    <col min="3850" max="3850" width="8.5546875" style="1" customWidth="1"/>
    <col min="3851" max="3851" width="7.88671875" style="1" customWidth="1"/>
    <col min="3852" max="3852" width="9" style="1" customWidth="1"/>
    <col min="3853" max="4096" width="8.88671875" style="1"/>
    <col min="4097" max="4097" width="5" style="1" customWidth="1"/>
    <col min="4098" max="4098" width="5.44140625" style="1" customWidth="1"/>
    <col min="4099" max="4099" width="10.6640625" style="1" customWidth="1"/>
    <col min="4100" max="4100" width="8.44140625" style="1" customWidth="1"/>
    <col min="4101" max="4101" width="8" style="1" customWidth="1"/>
    <col min="4102" max="4102" width="8.6640625" style="1" customWidth="1"/>
    <col min="4103" max="4103" width="5.33203125" style="1" customWidth="1"/>
    <col min="4104" max="4104" width="4.88671875" style="1" customWidth="1"/>
    <col min="4105" max="4105" width="14.109375" style="1" customWidth="1"/>
    <col min="4106" max="4106" width="8.5546875" style="1" customWidth="1"/>
    <col min="4107" max="4107" width="7.88671875" style="1" customWidth="1"/>
    <col min="4108" max="4108" width="9" style="1" customWidth="1"/>
    <col min="4109" max="4352" width="8.88671875" style="1"/>
    <col min="4353" max="4353" width="5" style="1" customWidth="1"/>
    <col min="4354" max="4354" width="5.44140625" style="1" customWidth="1"/>
    <col min="4355" max="4355" width="10.6640625" style="1" customWidth="1"/>
    <col min="4356" max="4356" width="8.44140625" style="1" customWidth="1"/>
    <col min="4357" max="4357" width="8" style="1" customWidth="1"/>
    <col min="4358" max="4358" width="8.6640625" style="1" customWidth="1"/>
    <col min="4359" max="4359" width="5.33203125" style="1" customWidth="1"/>
    <col min="4360" max="4360" width="4.88671875" style="1" customWidth="1"/>
    <col min="4361" max="4361" width="14.109375" style="1" customWidth="1"/>
    <col min="4362" max="4362" width="8.5546875" style="1" customWidth="1"/>
    <col min="4363" max="4363" width="7.88671875" style="1" customWidth="1"/>
    <col min="4364" max="4364" width="9" style="1" customWidth="1"/>
    <col min="4365" max="4608" width="8.88671875" style="1"/>
    <col min="4609" max="4609" width="5" style="1" customWidth="1"/>
    <col min="4610" max="4610" width="5.44140625" style="1" customWidth="1"/>
    <col min="4611" max="4611" width="10.6640625" style="1" customWidth="1"/>
    <col min="4612" max="4612" width="8.44140625" style="1" customWidth="1"/>
    <col min="4613" max="4613" width="8" style="1" customWidth="1"/>
    <col min="4614" max="4614" width="8.6640625" style="1" customWidth="1"/>
    <col min="4615" max="4615" width="5.33203125" style="1" customWidth="1"/>
    <col min="4616" max="4616" width="4.88671875" style="1" customWidth="1"/>
    <col min="4617" max="4617" width="14.109375" style="1" customWidth="1"/>
    <col min="4618" max="4618" width="8.5546875" style="1" customWidth="1"/>
    <col min="4619" max="4619" width="7.88671875" style="1" customWidth="1"/>
    <col min="4620" max="4620" width="9" style="1" customWidth="1"/>
    <col min="4621" max="4864" width="8.88671875" style="1"/>
    <col min="4865" max="4865" width="5" style="1" customWidth="1"/>
    <col min="4866" max="4866" width="5.44140625" style="1" customWidth="1"/>
    <col min="4867" max="4867" width="10.6640625" style="1" customWidth="1"/>
    <col min="4868" max="4868" width="8.44140625" style="1" customWidth="1"/>
    <col min="4869" max="4869" width="8" style="1" customWidth="1"/>
    <col min="4870" max="4870" width="8.6640625" style="1" customWidth="1"/>
    <col min="4871" max="4871" width="5.33203125" style="1" customWidth="1"/>
    <col min="4872" max="4872" width="4.88671875" style="1" customWidth="1"/>
    <col min="4873" max="4873" width="14.109375" style="1" customWidth="1"/>
    <col min="4874" max="4874" width="8.5546875" style="1" customWidth="1"/>
    <col min="4875" max="4875" width="7.88671875" style="1" customWidth="1"/>
    <col min="4876" max="4876" width="9" style="1" customWidth="1"/>
    <col min="4877" max="5120" width="8.88671875" style="1"/>
    <col min="5121" max="5121" width="5" style="1" customWidth="1"/>
    <col min="5122" max="5122" width="5.44140625" style="1" customWidth="1"/>
    <col min="5123" max="5123" width="10.6640625" style="1" customWidth="1"/>
    <col min="5124" max="5124" width="8.44140625" style="1" customWidth="1"/>
    <col min="5125" max="5125" width="8" style="1" customWidth="1"/>
    <col min="5126" max="5126" width="8.6640625" style="1" customWidth="1"/>
    <col min="5127" max="5127" width="5.33203125" style="1" customWidth="1"/>
    <col min="5128" max="5128" width="4.88671875" style="1" customWidth="1"/>
    <col min="5129" max="5129" width="14.109375" style="1" customWidth="1"/>
    <col min="5130" max="5130" width="8.5546875" style="1" customWidth="1"/>
    <col min="5131" max="5131" width="7.88671875" style="1" customWidth="1"/>
    <col min="5132" max="5132" width="9" style="1" customWidth="1"/>
    <col min="5133" max="5376" width="8.88671875" style="1"/>
    <col min="5377" max="5377" width="5" style="1" customWidth="1"/>
    <col min="5378" max="5378" width="5.44140625" style="1" customWidth="1"/>
    <col min="5379" max="5379" width="10.6640625" style="1" customWidth="1"/>
    <col min="5380" max="5380" width="8.44140625" style="1" customWidth="1"/>
    <col min="5381" max="5381" width="8" style="1" customWidth="1"/>
    <col min="5382" max="5382" width="8.6640625" style="1" customWidth="1"/>
    <col min="5383" max="5383" width="5.33203125" style="1" customWidth="1"/>
    <col min="5384" max="5384" width="4.88671875" style="1" customWidth="1"/>
    <col min="5385" max="5385" width="14.109375" style="1" customWidth="1"/>
    <col min="5386" max="5386" width="8.5546875" style="1" customWidth="1"/>
    <col min="5387" max="5387" width="7.88671875" style="1" customWidth="1"/>
    <col min="5388" max="5388" width="9" style="1" customWidth="1"/>
    <col min="5389" max="5632" width="8.88671875" style="1"/>
    <col min="5633" max="5633" width="5" style="1" customWidth="1"/>
    <col min="5634" max="5634" width="5.44140625" style="1" customWidth="1"/>
    <col min="5635" max="5635" width="10.6640625" style="1" customWidth="1"/>
    <col min="5636" max="5636" width="8.44140625" style="1" customWidth="1"/>
    <col min="5637" max="5637" width="8" style="1" customWidth="1"/>
    <col min="5638" max="5638" width="8.6640625" style="1" customWidth="1"/>
    <col min="5639" max="5639" width="5.33203125" style="1" customWidth="1"/>
    <col min="5640" max="5640" width="4.88671875" style="1" customWidth="1"/>
    <col min="5641" max="5641" width="14.109375" style="1" customWidth="1"/>
    <col min="5642" max="5642" width="8.5546875" style="1" customWidth="1"/>
    <col min="5643" max="5643" width="7.88671875" style="1" customWidth="1"/>
    <col min="5644" max="5644" width="9" style="1" customWidth="1"/>
    <col min="5645" max="5888" width="8.88671875" style="1"/>
    <col min="5889" max="5889" width="5" style="1" customWidth="1"/>
    <col min="5890" max="5890" width="5.44140625" style="1" customWidth="1"/>
    <col min="5891" max="5891" width="10.6640625" style="1" customWidth="1"/>
    <col min="5892" max="5892" width="8.44140625" style="1" customWidth="1"/>
    <col min="5893" max="5893" width="8" style="1" customWidth="1"/>
    <col min="5894" max="5894" width="8.6640625" style="1" customWidth="1"/>
    <col min="5895" max="5895" width="5.33203125" style="1" customWidth="1"/>
    <col min="5896" max="5896" width="4.88671875" style="1" customWidth="1"/>
    <col min="5897" max="5897" width="14.109375" style="1" customWidth="1"/>
    <col min="5898" max="5898" width="8.5546875" style="1" customWidth="1"/>
    <col min="5899" max="5899" width="7.88671875" style="1" customWidth="1"/>
    <col min="5900" max="5900" width="9" style="1" customWidth="1"/>
    <col min="5901" max="6144" width="8.88671875" style="1"/>
    <col min="6145" max="6145" width="5" style="1" customWidth="1"/>
    <col min="6146" max="6146" width="5.44140625" style="1" customWidth="1"/>
    <col min="6147" max="6147" width="10.6640625" style="1" customWidth="1"/>
    <col min="6148" max="6148" width="8.44140625" style="1" customWidth="1"/>
    <col min="6149" max="6149" width="8" style="1" customWidth="1"/>
    <col min="6150" max="6150" width="8.6640625" style="1" customWidth="1"/>
    <col min="6151" max="6151" width="5.33203125" style="1" customWidth="1"/>
    <col min="6152" max="6152" width="4.88671875" style="1" customWidth="1"/>
    <col min="6153" max="6153" width="14.109375" style="1" customWidth="1"/>
    <col min="6154" max="6154" width="8.5546875" style="1" customWidth="1"/>
    <col min="6155" max="6155" width="7.88671875" style="1" customWidth="1"/>
    <col min="6156" max="6156" width="9" style="1" customWidth="1"/>
    <col min="6157" max="6400" width="8.88671875" style="1"/>
    <col min="6401" max="6401" width="5" style="1" customWidth="1"/>
    <col min="6402" max="6402" width="5.44140625" style="1" customWidth="1"/>
    <col min="6403" max="6403" width="10.6640625" style="1" customWidth="1"/>
    <col min="6404" max="6404" width="8.44140625" style="1" customWidth="1"/>
    <col min="6405" max="6405" width="8" style="1" customWidth="1"/>
    <col min="6406" max="6406" width="8.6640625" style="1" customWidth="1"/>
    <col min="6407" max="6407" width="5.33203125" style="1" customWidth="1"/>
    <col min="6408" max="6408" width="4.88671875" style="1" customWidth="1"/>
    <col min="6409" max="6409" width="14.109375" style="1" customWidth="1"/>
    <col min="6410" max="6410" width="8.5546875" style="1" customWidth="1"/>
    <col min="6411" max="6411" width="7.88671875" style="1" customWidth="1"/>
    <col min="6412" max="6412" width="9" style="1" customWidth="1"/>
    <col min="6413" max="6656" width="8.88671875" style="1"/>
    <col min="6657" max="6657" width="5" style="1" customWidth="1"/>
    <col min="6658" max="6658" width="5.44140625" style="1" customWidth="1"/>
    <col min="6659" max="6659" width="10.6640625" style="1" customWidth="1"/>
    <col min="6660" max="6660" width="8.44140625" style="1" customWidth="1"/>
    <col min="6661" max="6661" width="8" style="1" customWidth="1"/>
    <col min="6662" max="6662" width="8.6640625" style="1" customWidth="1"/>
    <col min="6663" max="6663" width="5.33203125" style="1" customWidth="1"/>
    <col min="6664" max="6664" width="4.88671875" style="1" customWidth="1"/>
    <col min="6665" max="6665" width="14.109375" style="1" customWidth="1"/>
    <col min="6666" max="6666" width="8.5546875" style="1" customWidth="1"/>
    <col min="6667" max="6667" width="7.88671875" style="1" customWidth="1"/>
    <col min="6668" max="6668" width="9" style="1" customWidth="1"/>
    <col min="6669" max="6912" width="8.88671875" style="1"/>
    <col min="6913" max="6913" width="5" style="1" customWidth="1"/>
    <col min="6914" max="6914" width="5.44140625" style="1" customWidth="1"/>
    <col min="6915" max="6915" width="10.6640625" style="1" customWidth="1"/>
    <col min="6916" max="6916" width="8.44140625" style="1" customWidth="1"/>
    <col min="6917" max="6917" width="8" style="1" customWidth="1"/>
    <col min="6918" max="6918" width="8.6640625" style="1" customWidth="1"/>
    <col min="6919" max="6919" width="5.33203125" style="1" customWidth="1"/>
    <col min="6920" max="6920" width="4.88671875" style="1" customWidth="1"/>
    <col min="6921" max="6921" width="14.109375" style="1" customWidth="1"/>
    <col min="6922" max="6922" width="8.5546875" style="1" customWidth="1"/>
    <col min="6923" max="6923" width="7.88671875" style="1" customWidth="1"/>
    <col min="6924" max="6924" width="9" style="1" customWidth="1"/>
    <col min="6925" max="7168" width="8.88671875" style="1"/>
    <col min="7169" max="7169" width="5" style="1" customWidth="1"/>
    <col min="7170" max="7170" width="5.44140625" style="1" customWidth="1"/>
    <col min="7171" max="7171" width="10.6640625" style="1" customWidth="1"/>
    <col min="7172" max="7172" width="8.44140625" style="1" customWidth="1"/>
    <col min="7173" max="7173" width="8" style="1" customWidth="1"/>
    <col min="7174" max="7174" width="8.6640625" style="1" customWidth="1"/>
    <col min="7175" max="7175" width="5.33203125" style="1" customWidth="1"/>
    <col min="7176" max="7176" width="4.88671875" style="1" customWidth="1"/>
    <col min="7177" max="7177" width="14.109375" style="1" customWidth="1"/>
    <col min="7178" max="7178" width="8.5546875" style="1" customWidth="1"/>
    <col min="7179" max="7179" width="7.88671875" style="1" customWidth="1"/>
    <col min="7180" max="7180" width="9" style="1" customWidth="1"/>
    <col min="7181" max="7424" width="8.88671875" style="1"/>
    <col min="7425" max="7425" width="5" style="1" customWidth="1"/>
    <col min="7426" max="7426" width="5.44140625" style="1" customWidth="1"/>
    <col min="7427" max="7427" width="10.6640625" style="1" customWidth="1"/>
    <col min="7428" max="7428" width="8.44140625" style="1" customWidth="1"/>
    <col min="7429" max="7429" width="8" style="1" customWidth="1"/>
    <col min="7430" max="7430" width="8.6640625" style="1" customWidth="1"/>
    <col min="7431" max="7431" width="5.33203125" style="1" customWidth="1"/>
    <col min="7432" max="7432" width="4.88671875" style="1" customWidth="1"/>
    <col min="7433" max="7433" width="14.109375" style="1" customWidth="1"/>
    <col min="7434" max="7434" width="8.5546875" style="1" customWidth="1"/>
    <col min="7435" max="7435" width="7.88671875" style="1" customWidth="1"/>
    <col min="7436" max="7436" width="9" style="1" customWidth="1"/>
    <col min="7437" max="7680" width="8.88671875" style="1"/>
    <col min="7681" max="7681" width="5" style="1" customWidth="1"/>
    <col min="7682" max="7682" width="5.44140625" style="1" customWidth="1"/>
    <col min="7683" max="7683" width="10.6640625" style="1" customWidth="1"/>
    <col min="7684" max="7684" width="8.44140625" style="1" customWidth="1"/>
    <col min="7685" max="7685" width="8" style="1" customWidth="1"/>
    <col min="7686" max="7686" width="8.6640625" style="1" customWidth="1"/>
    <col min="7687" max="7687" width="5.33203125" style="1" customWidth="1"/>
    <col min="7688" max="7688" width="4.88671875" style="1" customWidth="1"/>
    <col min="7689" max="7689" width="14.109375" style="1" customWidth="1"/>
    <col min="7690" max="7690" width="8.5546875" style="1" customWidth="1"/>
    <col min="7691" max="7691" width="7.88671875" style="1" customWidth="1"/>
    <col min="7692" max="7692" width="9" style="1" customWidth="1"/>
    <col min="7693" max="7936" width="8.88671875" style="1"/>
    <col min="7937" max="7937" width="5" style="1" customWidth="1"/>
    <col min="7938" max="7938" width="5.44140625" style="1" customWidth="1"/>
    <col min="7939" max="7939" width="10.6640625" style="1" customWidth="1"/>
    <col min="7940" max="7940" width="8.44140625" style="1" customWidth="1"/>
    <col min="7941" max="7941" width="8" style="1" customWidth="1"/>
    <col min="7942" max="7942" width="8.6640625" style="1" customWidth="1"/>
    <col min="7943" max="7943" width="5.33203125" style="1" customWidth="1"/>
    <col min="7944" max="7944" width="4.88671875" style="1" customWidth="1"/>
    <col min="7945" max="7945" width="14.109375" style="1" customWidth="1"/>
    <col min="7946" max="7946" width="8.5546875" style="1" customWidth="1"/>
    <col min="7947" max="7947" width="7.88671875" style="1" customWidth="1"/>
    <col min="7948" max="7948" width="9" style="1" customWidth="1"/>
    <col min="7949" max="8192" width="8.88671875" style="1"/>
    <col min="8193" max="8193" width="5" style="1" customWidth="1"/>
    <col min="8194" max="8194" width="5.44140625" style="1" customWidth="1"/>
    <col min="8195" max="8195" width="10.6640625" style="1" customWidth="1"/>
    <col min="8196" max="8196" width="8.44140625" style="1" customWidth="1"/>
    <col min="8197" max="8197" width="8" style="1" customWidth="1"/>
    <col min="8198" max="8198" width="8.6640625" style="1" customWidth="1"/>
    <col min="8199" max="8199" width="5.33203125" style="1" customWidth="1"/>
    <col min="8200" max="8200" width="4.88671875" style="1" customWidth="1"/>
    <col min="8201" max="8201" width="14.109375" style="1" customWidth="1"/>
    <col min="8202" max="8202" width="8.5546875" style="1" customWidth="1"/>
    <col min="8203" max="8203" width="7.88671875" style="1" customWidth="1"/>
    <col min="8204" max="8204" width="9" style="1" customWidth="1"/>
    <col min="8205" max="8448" width="8.88671875" style="1"/>
    <col min="8449" max="8449" width="5" style="1" customWidth="1"/>
    <col min="8450" max="8450" width="5.44140625" style="1" customWidth="1"/>
    <col min="8451" max="8451" width="10.6640625" style="1" customWidth="1"/>
    <col min="8452" max="8452" width="8.44140625" style="1" customWidth="1"/>
    <col min="8453" max="8453" width="8" style="1" customWidth="1"/>
    <col min="8454" max="8454" width="8.6640625" style="1" customWidth="1"/>
    <col min="8455" max="8455" width="5.33203125" style="1" customWidth="1"/>
    <col min="8456" max="8456" width="4.88671875" style="1" customWidth="1"/>
    <col min="8457" max="8457" width="14.109375" style="1" customWidth="1"/>
    <col min="8458" max="8458" width="8.5546875" style="1" customWidth="1"/>
    <col min="8459" max="8459" width="7.88671875" style="1" customWidth="1"/>
    <col min="8460" max="8460" width="9" style="1" customWidth="1"/>
    <col min="8461" max="8704" width="8.88671875" style="1"/>
    <col min="8705" max="8705" width="5" style="1" customWidth="1"/>
    <col min="8706" max="8706" width="5.44140625" style="1" customWidth="1"/>
    <col min="8707" max="8707" width="10.6640625" style="1" customWidth="1"/>
    <col min="8708" max="8708" width="8.44140625" style="1" customWidth="1"/>
    <col min="8709" max="8709" width="8" style="1" customWidth="1"/>
    <col min="8710" max="8710" width="8.6640625" style="1" customWidth="1"/>
    <col min="8711" max="8711" width="5.33203125" style="1" customWidth="1"/>
    <col min="8712" max="8712" width="4.88671875" style="1" customWidth="1"/>
    <col min="8713" max="8713" width="14.109375" style="1" customWidth="1"/>
    <col min="8714" max="8714" width="8.5546875" style="1" customWidth="1"/>
    <col min="8715" max="8715" width="7.88671875" style="1" customWidth="1"/>
    <col min="8716" max="8716" width="9" style="1" customWidth="1"/>
    <col min="8717" max="8960" width="8.88671875" style="1"/>
    <col min="8961" max="8961" width="5" style="1" customWidth="1"/>
    <col min="8962" max="8962" width="5.44140625" style="1" customWidth="1"/>
    <col min="8963" max="8963" width="10.6640625" style="1" customWidth="1"/>
    <col min="8964" max="8964" width="8.44140625" style="1" customWidth="1"/>
    <col min="8965" max="8965" width="8" style="1" customWidth="1"/>
    <col min="8966" max="8966" width="8.6640625" style="1" customWidth="1"/>
    <col min="8967" max="8967" width="5.33203125" style="1" customWidth="1"/>
    <col min="8968" max="8968" width="4.88671875" style="1" customWidth="1"/>
    <col min="8969" max="8969" width="14.109375" style="1" customWidth="1"/>
    <col min="8970" max="8970" width="8.5546875" style="1" customWidth="1"/>
    <col min="8971" max="8971" width="7.88671875" style="1" customWidth="1"/>
    <col min="8972" max="8972" width="9" style="1" customWidth="1"/>
    <col min="8973" max="9216" width="8.88671875" style="1"/>
    <col min="9217" max="9217" width="5" style="1" customWidth="1"/>
    <col min="9218" max="9218" width="5.44140625" style="1" customWidth="1"/>
    <col min="9219" max="9219" width="10.6640625" style="1" customWidth="1"/>
    <col min="9220" max="9220" width="8.44140625" style="1" customWidth="1"/>
    <col min="9221" max="9221" width="8" style="1" customWidth="1"/>
    <col min="9222" max="9222" width="8.6640625" style="1" customWidth="1"/>
    <col min="9223" max="9223" width="5.33203125" style="1" customWidth="1"/>
    <col min="9224" max="9224" width="4.88671875" style="1" customWidth="1"/>
    <col min="9225" max="9225" width="14.109375" style="1" customWidth="1"/>
    <col min="9226" max="9226" width="8.5546875" style="1" customWidth="1"/>
    <col min="9227" max="9227" width="7.88671875" style="1" customWidth="1"/>
    <col min="9228" max="9228" width="9" style="1" customWidth="1"/>
    <col min="9229" max="9472" width="8.88671875" style="1"/>
    <col min="9473" max="9473" width="5" style="1" customWidth="1"/>
    <col min="9474" max="9474" width="5.44140625" style="1" customWidth="1"/>
    <col min="9475" max="9475" width="10.6640625" style="1" customWidth="1"/>
    <col min="9476" max="9476" width="8.44140625" style="1" customWidth="1"/>
    <col min="9477" max="9477" width="8" style="1" customWidth="1"/>
    <col min="9478" max="9478" width="8.6640625" style="1" customWidth="1"/>
    <col min="9479" max="9479" width="5.33203125" style="1" customWidth="1"/>
    <col min="9480" max="9480" width="4.88671875" style="1" customWidth="1"/>
    <col min="9481" max="9481" width="14.109375" style="1" customWidth="1"/>
    <col min="9482" max="9482" width="8.5546875" style="1" customWidth="1"/>
    <col min="9483" max="9483" width="7.88671875" style="1" customWidth="1"/>
    <col min="9484" max="9484" width="9" style="1" customWidth="1"/>
    <col min="9485" max="9728" width="8.88671875" style="1"/>
    <col min="9729" max="9729" width="5" style="1" customWidth="1"/>
    <col min="9730" max="9730" width="5.44140625" style="1" customWidth="1"/>
    <col min="9731" max="9731" width="10.6640625" style="1" customWidth="1"/>
    <col min="9732" max="9732" width="8.44140625" style="1" customWidth="1"/>
    <col min="9733" max="9733" width="8" style="1" customWidth="1"/>
    <col min="9734" max="9734" width="8.6640625" style="1" customWidth="1"/>
    <col min="9735" max="9735" width="5.33203125" style="1" customWidth="1"/>
    <col min="9736" max="9736" width="4.88671875" style="1" customWidth="1"/>
    <col min="9737" max="9737" width="14.109375" style="1" customWidth="1"/>
    <col min="9738" max="9738" width="8.5546875" style="1" customWidth="1"/>
    <col min="9739" max="9739" width="7.88671875" style="1" customWidth="1"/>
    <col min="9740" max="9740" width="9" style="1" customWidth="1"/>
    <col min="9741" max="9984" width="8.88671875" style="1"/>
    <col min="9985" max="9985" width="5" style="1" customWidth="1"/>
    <col min="9986" max="9986" width="5.44140625" style="1" customWidth="1"/>
    <col min="9987" max="9987" width="10.6640625" style="1" customWidth="1"/>
    <col min="9988" max="9988" width="8.44140625" style="1" customWidth="1"/>
    <col min="9989" max="9989" width="8" style="1" customWidth="1"/>
    <col min="9990" max="9990" width="8.6640625" style="1" customWidth="1"/>
    <col min="9991" max="9991" width="5.33203125" style="1" customWidth="1"/>
    <col min="9992" max="9992" width="4.88671875" style="1" customWidth="1"/>
    <col min="9993" max="9993" width="14.109375" style="1" customWidth="1"/>
    <col min="9994" max="9994" width="8.5546875" style="1" customWidth="1"/>
    <col min="9995" max="9995" width="7.88671875" style="1" customWidth="1"/>
    <col min="9996" max="9996" width="9" style="1" customWidth="1"/>
    <col min="9997" max="10240" width="8.88671875" style="1"/>
    <col min="10241" max="10241" width="5" style="1" customWidth="1"/>
    <col min="10242" max="10242" width="5.44140625" style="1" customWidth="1"/>
    <col min="10243" max="10243" width="10.6640625" style="1" customWidth="1"/>
    <col min="10244" max="10244" width="8.44140625" style="1" customWidth="1"/>
    <col min="10245" max="10245" width="8" style="1" customWidth="1"/>
    <col min="10246" max="10246" width="8.6640625" style="1" customWidth="1"/>
    <col min="10247" max="10247" width="5.33203125" style="1" customWidth="1"/>
    <col min="10248" max="10248" width="4.88671875" style="1" customWidth="1"/>
    <col min="10249" max="10249" width="14.109375" style="1" customWidth="1"/>
    <col min="10250" max="10250" width="8.5546875" style="1" customWidth="1"/>
    <col min="10251" max="10251" width="7.88671875" style="1" customWidth="1"/>
    <col min="10252" max="10252" width="9" style="1" customWidth="1"/>
    <col min="10253" max="10496" width="8.88671875" style="1"/>
    <col min="10497" max="10497" width="5" style="1" customWidth="1"/>
    <col min="10498" max="10498" width="5.44140625" style="1" customWidth="1"/>
    <col min="10499" max="10499" width="10.6640625" style="1" customWidth="1"/>
    <col min="10500" max="10500" width="8.44140625" style="1" customWidth="1"/>
    <col min="10501" max="10501" width="8" style="1" customWidth="1"/>
    <col min="10502" max="10502" width="8.6640625" style="1" customWidth="1"/>
    <col min="10503" max="10503" width="5.33203125" style="1" customWidth="1"/>
    <col min="10504" max="10504" width="4.88671875" style="1" customWidth="1"/>
    <col min="10505" max="10505" width="14.109375" style="1" customWidth="1"/>
    <col min="10506" max="10506" width="8.5546875" style="1" customWidth="1"/>
    <col min="10507" max="10507" width="7.88671875" style="1" customWidth="1"/>
    <col min="10508" max="10508" width="9" style="1" customWidth="1"/>
    <col min="10509" max="10752" width="8.88671875" style="1"/>
    <col min="10753" max="10753" width="5" style="1" customWidth="1"/>
    <col min="10754" max="10754" width="5.44140625" style="1" customWidth="1"/>
    <col min="10755" max="10755" width="10.6640625" style="1" customWidth="1"/>
    <col min="10756" max="10756" width="8.44140625" style="1" customWidth="1"/>
    <col min="10757" max="10757" width="8" style="1" customWidth="1"/>
    <col min="10758" max="10758" width="8.6640625" style="1" customWidth="1"/>
    <col min="10759" max="10759" width="5.33203125" style="1" customWidth="1"/>
    <col min="10760" max="10760" width="4.88671875" style="1" customWidth="1"/>
    <col min="10761" max="10761" width="14.109375" style="1" customWidth="1"/>
    <col min="10762" max="10762" width="8.5546875" style="1" customWidth="1"/>
    <col min="10763" max="10763" width="7.88671875" style="1" customWidth="1"/>
    <col min="10764" max="10764" width="9" style="1" customWidth="1"/>
    <col min="10765" max="11008" width="8.88671875" style="1"/>
    <col min="11009" max="11009" width="5" style="1" customWidth="1"/>
    <col min="11010" max="11010" width="5.44140625" style="1" customWidth="1"/>
    <col min="11011" max="11011" width="10.6640625" style="1" customWidth="1"/>
    <col min="11012" max="11012" width="8.44140625" style="1" customWidth="1"/>
    <col min="11013" max="11013" width="8" style="1" customWidth="1"/>
    <col min="11014" max="11014" width="8.6640625" style="1" customWidth="1"/>
    <col min="11015" max="11015" width="5.33203125" style="1" customWidth="1"/>
    <col min="11016" max="11016" width="4.88671875" style="1" customWidth="1"/>
    <col min="11017" max="11017" width="14.109375" style="1" customWidth="1"/>
    <col min="11018" max="11018" width="8.5546875" style="1" customWidth="1"/>
    <col min="11019" max="11019" width="7.88671875" style="1" customWidth="1"/>
    <col min="11020" max="11020" width="9" style="1" customWidth="1"/>
    <col min="11021" max="11264" width="8.88671875" style="1"/>
    <col min="11265" max="11265" width="5" style="1" customWidth="1"/>
    <col min="11266" max="11266" width="5.44140625" style="1" customWidth="1"/>
    <col min="11267" max="11267" width="10.6640625" style="1" customWidth="1"/>
    <col min="11268" max="11268" width="8.44140625" style="1" customWidth="1"/>
    <col min="11269" max="11269" width="8" style="1" customWidth="1"/>
    <col min="11270" max="11270" width="8.6640625" style="1" customWidth="1"/>
    <col min="11271" max="11271" width="5.33203125" style="1" customWidth="1"/>
    <col min="11272" max="11272" width="4.88671875" style="1" customWidth="1"/>
    <col min="11273" max="11273" width="14.109375" style="1" customWidth="1"/>
    <col min="11274" max="11274" width="8.5546875" style="1" customWidth="1"/>
    <col min="11275" max="11275" width="7.88671875" style="1" customWidth="1"/>
    <col min="11276" max="11276" width="9" style="1" customWidth="1"/>
    <col min="11277" max="11520" width="8.88671875" style="1"/>
    <col min="11521" max="11521" width="5" style="1" customWidth="1"/>
    <col min="11522" max="11522" width="5.44140625" style="1" customWidth="1"/>
    <col min="11523" max="11523" width="10.6640625" style="1" customWidth="1"/>
    <col min="11524" max="11524" width="8.44140625" style="1" customWidth="1"/>
    <col min="11525" max="11525" width="8" style="1" customWidth="1"/>
    <col min="11526" max="11526" width="8.6640625" style="1" customWidth="1"/>
    <col min="11527" max="11527" width="5.33203125" style="1" customWidth="1"/>
    <col min="11528" max="11528" width="4.88671875" style="1" customWidth="1"/>
    <col min="11529" max="11529" width="14.109375" style="1" customWidth="1"/>
    <col min="11530" max="11530" width="8.5546875" style="1" customWidth="1"/>
    <col min="11531" max="11531" width="7.88671875" style="1" customWidth="1"/>
    <col min="11532" max="11532" width="9" style="1" customWidth="1"/>
    <col min="11533" max="11776" width="8.88671875" style="1"/>
    <col min="11777" max="11777" width="5" style="1" customWidth="1"/>
    <col min="11778" max="11778" width="5.44140625" style="1" customWidth="1"/>
    <col min="11779" max="11779" width="10.6640625" style="1" customWidth="1"/>
    <col min="11780" max="11780" width="8.44140625" style="1" customWidth="1"/>
    <col min="11781" max="11781" width="8" style="1" customWidth="1"/>
    <col min="11782" max="11782" width="8.6640625" style="1" customWidth="1"/>
    <col min="11783" max="11783" width="5.33203125" style="1" customWidth="1"/>
    <col min="11784" max="11784" width="4.88671875" style="1" customWidth="1"/>
    <col min="11785" max="11785" width="14.109375" style="1" customWidth="1"/>
    <col min="11786" max="11786" width="8.5546875" style="1" customWidth="1"/>
    <col min="11787" max="11787" width="7.88671875" style="1" customWidth="1"/>
    <col min="11788" max="11788" width="9" style="1" customWidth="1"/>
    <col min="11789" max="12032" width="8.88671875" style="1"/>
    <col min="12033" max="12033" width="5" style="1" customWidth="1"/>
    <col min="12034" max="12034" width="5.44140625" style="1" customWidth="1"/>
    <col min="12035" max="12035" width="10.6640625" style="1" customWidth="1"/>
    <col min="12036" max="12036" width="8.44140625" style="1" customWidth="1"/>
    <col min="12037" max="12037" width="8" style="1" customWidth="1"/>
    <col min="12038" max="12038" width="8.6640625" style="1" customWidth="1"/>
    <col min="12039" max="12039" width="5.33203125" style="1" customWidth="1"/>
    <col min="12040" max="12040" width="4.88671875" style="1" customWidth="1"/>
    <col min="12041" max="12041" width="14.109375" style="1" customWidth="1"/>
    <col min="12042" max="12042" width="8.5546875" style="1" customWidth="1"/>
    <col min="12043" max="12043" width="7.88671875" style="1" customWidth="1"/>
    <col min="12044" max="12044" width="9" style="1" customWidth="1"/>
    <col min="12045" max="12288" width="8.88671875" style="1"/>
    <col min="12289" max="12289" width="5" style="1" customWidth="1"/>
    <col min="12290" max="12290" width="5.44140625" style="1" customWidth="1"/>
    <col min="12291" max="12291" width="10.6640625" style="1" customWidth="1"/>
    <col min="12292" max="12292" width="8.44140625" style="1" customWidth="1"/>
    <col min="12293" max="12293" width="8" style="1" customWidth="1"/>
    <col min="12294" max="12294" width="8.6640625" style="1" customWidth="1"/>
    <col min="12295" max="12295" width="5.33203125" style="1" customWidth="1"/>
    <col min="12296" max="12296" width="4.88671875" style="1" customWidth="1"/>
    <col min="12297" max="12297" width="14.109375" style="1" customWidth="1"/>
    <col min="12298" max="12298" width="8.5546875" style="1" customWidth="1"/>
    <col min="12299" max="12299" width="7.88671875" style="1" customWidth="1"/>
    <col min="12300" max="12300" width="9" style="1" customWidth="1"/>
    <col min="12301" max="12544" width="8.88671875" style="1"/>
    <col min="12545" max="12545" width="5" style="1" customWidth="1"/>
    <col min="12546" max="12546" width="5.44140625" style="1" customWidth="1"/>
    <col min="12547" max="12547" width="10.6640625" style="1" customWidth="1"/>
    <col min="12548" max="12548" width="8.44140625" style="1" customWidth="1"/>
    <col min="12549" max="12549" width="8" style="1" customWidth="1"/>
    <col min="12550" max="12550" width="8.6640625" style="1" customWidth="1"/>
    <col min="12551" max="12551" width="5.33203125" style="1" customWidth="1"/>
    <col min="12552" max="12552" width="4.88671875" style="1" customWidth="1"/>
    <col min="12553" max="12553" width="14.109375" style="1" customWidth="1"/>
    <col min="12554" max="12554" width="8.5546875" style="1" customWidth="1"/>
    <col min="12555" max="12555" width="7.88671875" style="1" customWidth="1"/>
    <col min="12556" max="12556" width="9" style="1" customWidth="1"/>
    <col min="12557" max="12800" width="8.88671875" style="1"/>
    <col min="12801" max="12801" width="5" style="1" customWidth="1"/>
    <col min="12802" max="12802" width="5.44140625" style="1" customWidth="1"/>
    <col min="12803" max="12803" width="10.6640625" style="1" customWidth="1"/>
    <col min="12804" max="12804" width="8.44140625" style="1" customWidth="1"/>
    <col min="12805" max="12805" width="8" style="1" customWidth="1"/>
    <col min="12806" max="12806" width="8.6640625" style="1" customWidth="1"/>
    <col min="12807" max="12807" width="5.33203125" style="1" customWidth="1"/>
    <col min="12808" max="12808" width="4.88671875" style="1" customWidth="1"/>
    <col min="12809" max="12809" width="14.109375" style="1" customWidth="1"/>
    <col min="12810" max="12810" width="8.5546875" style="1" customWidth="1"/>
    <col min="12811" max="12811" width="7.88671875" style="1" customWidth="1"/>
    <col min="12812" max="12812" width="9" style="1" customWidth="1"/>
    <col min="12813" max="13056" width="8.88671875" style="1"/>
    <col min="13057" max="13057" width="5" style="1" customWidth="1"/>
    <col min="13058" max="13058" width="5.44140625" style="1" customWidth="1"/>
    <col min="13059" max="13059" width="10.6640625" style="1" customWidth="1"/>
    <col min="13060" max="13060" width="8.44140625" style="1" customWidth="1"/>
    <col min="13061" max="13061" width="8" style="1" customWidth="1"/>
    <col min="13062" max="13062" width="8.6640625" style="1" customWidth="1"/>
    <col min="13063" max="13063" width="5.33203125" style="1" customWidth="1"/>
    <col min="13064" max="13064" width="4.88671875" style="1" customWidth="1"/>
    <col min="13065" max="13065" width="14.109375" style="1" customWidth="1"/>
    <col min="13066" max="13066" width="8.5546875" style="1" customWidth="1"/>
    <col min="13067" max="13067" width="7.88671875" style="1" customWidth="1"/>
    <col min="13068" max="13068" width="9" style="1" customWidth="1"/>
    <col min="13069" max="13312" width="8.88671875" style="1"/>
    <col min="13313" max="13313" width="5" style="1" customWidth="1"/>
    <col min="13314" max="13314" width="5.44140625" style="1" customWidth="1"/>
    <col min="13315" max="13315" width="10.6640625" style="1" customWidth="1"/>
    <col min="13316" max="13316" width="8.44140625" style="1" customWidth="1"/>
    <col min="13317" max="13317" width="8" style="1" customWidth="1"/>
    <col min="13318" max="13318" width="8.6640625" style="1" customWidth="1"/>
    <col min="13319" max="13319" width="5.33203125" style="1" customWidth="1"/>
    <col min="13320" max="13320" width="4.88671875" style="1" customWidth="1"/>
    <col min="13321" max="13321" width="14.109375" style="1" customWidth="1"/>
    <col min="13322" max="13322" width="8.5546875" style="1" customWidth="1"/>
    <col min="13323" max="13323" width="7.88671875" style="1" customWidth="1"/>
    <col min="13324" max="13324" width="9" style="1" customWidth="1"/>
    <col min="13325" max="13568" width="8.88671875" style="1"/>
    <col min="13569" max="13569" width="5" style="1" customWidth="1"/>
    <col min="13570" max="13570" width="5.44140625" style="1" customWidth="1"/>
    <col min="13571" max="13571" width="10.6640625" style="1" customWidth="1"/>
    <col min="13572" max="13572" width="8.44140625" style="1" customWidth="1"/>
    <col min="13573" max="13573" width="8" style="1" customWidth="1"/>
    <col min="13574" max="13574" width="8.6640625" style="1" customWidth="1"/>
    <col min="13575" max="13575" width="5.33203125" style="1" customWidth="1"/>
    <col min="13576" max="13576" width="4.88671875" style="1" customWidth="1"/>
    <col min="13577" max="13577" width="14.109375" style="1" customWidth="1"/>
    <col min="13578" max="13578" width="8.5546875" style="1" customWidth="1"/>
    <col min="13579" max="13579" width="7.88671875" style="1" customWidth="1"/>
    <col min="13580" max="13580" width="9" style="1" customWidth="1"/>
    <col min="13581" max="13824" width="8.88671875" style="1"/>
    <col min="13825" max="13825" width="5" style="1" customWidth="1"/>
    <col min="13826" max="13826" width="5.44140625" style="1" customWidth="1"/>
    <col min="13827" max="13827" width="10.6640625" style="1" customWidth="1"/>
    <col min="13828" max="13828" width="8.44140625" style="1" customWidth="1"/>
    <col min="13829" max="13829" width="8" style="1" customWidth="1"/>
    <col min="13830" max="13830" width="8.6640625" style="1" customWidth="1"/>
    <col min="13831" max="13831" width="5.33203125" style="1" customWidth="1"/>
    <col min="13832" max="13832" width="4.88671875" style="1" customWidth="1"/>
    <col min="13833" max="13833" width="14.109375" style="1" customWidth="1"/>
    <col min="13834" max="13834" width="8.5546875" style="1" customWidth="1"/>
    <col min="13835" max="13835" width="7.88671875" style="1" customWidth="1"/>
    <col min="13836" max="13836" width="9" style="1" customWidth="1"/>
    <col min="13837" max="14080" width="8.88671875" style="1"/>
    <col min="14081" max="14081" width="5" style="1" customWidth="1"/>
    <col min="14082" max="14082" width="5.44140625" style="1" customWidth="1"/>
    <col min="14083" max="14083" width="10.6640625" style="1" customWidth="1"/>
    <col min="14084" max="14084" width="8.44140625" style="1" customWidth="1"/>
    <col min="14085" max="14085" width="8" style="1" customWidth="1"/>
    <col min="14086" max="14086" width="8.6640625" style="1" customWidth="1"/>
    <col min="14087" max="14087" width="5.33203125" style="1" customWidth="1"/>
    <col min="14088" max="14088" width="4.88671875" style="1" customWidth="1"/>
    <col min="14089" max="14089" width="14.109375" style="1" customWidth="1"/>
    <col min="14090" max="14090" width="8.5546875" style="1" customWidth="1"/>
    <col min="14091" max="14091" width="7.88671875" style="1" customWidth="1"/>
    <col min="14092" max="14092" width="9" style="1" customWidth="1"/>
    <col min="14093" max="14336" width="8.88671875" style="1"/>
    <col min="14337" max="14337" width="5" style="1" customWidth="1"/>
    <col min="14338" max="14338" width="5.44140625" style="1" customWidth="1"/>
    <col min="14339" max="14339" width="10.6640625" style="1" customWidth="1"/>
    <col min="14340" max="14340" width="8.44140625" style="1" customWidth="1"/>
    <col min="14341" max="14341" width="8" style="1" customWidth="1"/>
    <col min="14342" max="14342" width="8.6640625" style="1" customWidth="1"/>
    <col min="14343" max="14343" width="5.33203125" style="1" customWidth="1"/>
    <col min="14344" max="14344" width="4.88671875" style="1" customWidth="1"/>
    <col min="14345" max="14345" width="14.109375" style="1" customWidth="1"/>
    <col min="14346" max="14346" width="8.5546875" style="1" customWidth="1"/>
    <col min="14347" max="14347" width="7.88671875" style="1" customWidth="1"/>
    <col min="14348" max="14348" width="9" style="1" customWidth="1"/>
    <col min="14349" max="14592" width="8.88671875" style="1"/>
    <col min="14593" max="14593" width="5" style="1" customWidth="1"/>
    <col min="14594" max="14594" width="5.44140625" style="1" customWidth="1"/>
    <col min="14595" max="14595" width="10.6640625" style="1" customWidth="1"/>
    <col min="14596" max="14596" width="8.44140625" style="1" customWidth="1"/>
    <col min="14597" max="14597" width="8" style="1" customWidth="1"/>
    <col min="14598" max="14598" width="8.6640625" style="1" customWidth="1"/>
    <col min="14599" max="14599" width="5.33203125" style="1" customWidth="1"/>
    <col min="14600" max="14600" width="4.88671875" style="1" customWidth="1"/>
    <col min="14601" max="14601" width="14.109375" style="1" customWidth="1"/>
    <col min="14602" max="14602" width="8.5546875" style="1" customWidth="1"/>
    <col min="14603" max="14603" width="7.88671875" style="1" customWidth="1"/>
    <col min="14604" max="14604" width="9" style="1" customWidth="1"/>
    <col min="14605" max="14848" width="8.88671875" style="1"/>
    <col min="14849" max="14849" width="5" style="1" customWidth="1"/>
    <col min="14850" max="14850" width="5.44140625" style="1" customWidth="1"/>
    <col min="14851" max="14851" width="10.6640625" style="1" customWidth="1"/>
    <col min="14852" max="14852" width="8.44140625" style="1" customWidth="1"/>
    <col min="14853" max="14853" width="8" style="1" customWidth="1"/>
    <col min="14854" max="14854" width="8.6640625" style="1" customWidth="1"/>
    <col min="14855" max="14855" width="5.33203125" style="1" customWidth="1"/>
    <col min="14856" max="14856" width="4.88671875" style="1" customWidth="1"/>
    <col min="14857" max="14857" width="14.109375" style="1" customWidth="1"/>
    <col min="14858" max="14858" width="8.5546875" style="1" customWidth="1"/>
    <col min="14859" max="14859" width="7.88671875" style="1" customWidth="1"/>
    <col min="14860" max="14860" width="9" style="1" customWidth="1"/>
    <col min="14861" max="15104" width="8.88671875" style="1"/>
    <col min="15105" max="15105" width="5" style="1" customWidth="1"/>
    <col min="15106" max="15106" width="5.44140625" style="1" customWidth="1"/>
    <col min="15107" max="15107" width="10.6640625" style="1" customWidth="1"/>
    <col min="15108" max="15108" width="8.44140625" style="1" customWidth="1"/>
    <col min="15109" max="15109" width="8" style="1" customWidth="1"/>
    <col min="15110" max="15110" width="8.6640625" style="1" customWidth="1"/>
    <col min="15111" max="15111" width="5.33203125" style="1" customWidth="1"/>
    <col min="15112" max="15112" width="4.88671875" style="1" customWidth="1"/>
    <col min="15113" max="15113" width="14.109375" style="1" customWidth="1"/>
    <col min="15114" max="15114" width="8.5546875" style="1" customWidth="1"/>
    <col min="15115" max="15115" width="7.88671875" style="1" customWidth="1"/>
    <col min="15116" max="15116" width="9" style="1" customWidth="1"/>
    <col min="15117" max="15360" width="8.88671875" style="1"/>
    <col min="15361" max="15361" width="5" style="1" customWidth="1"/>
    <col min="15362" max="15362" width="5.44140625" style="1" customWidth="1"/>
    <col min="15363" max="15363" width="10.6640625" style="1" customWidth="1"/>
    <col min="15364" max="15364" width="8.44140625" style="1" customWidth="1"/>
    <col min="15365" max="15365" width="8" style="1" customWidth="1"/>
    <col min="15366" max="15366" width="8.6640625" style="1" customWidth="1"/>
    <col min="15367" max="15367" width="5.33203125" style="1" customWidth="1"/>
    <col min="15368" max="15368" width="4.88671875" style="1" customWidth="1"/>
    <col min="15369" max="15369" width="14.109375" style="1" customWidth="1"/>
    <col min="15370" max="15370" width="8.5546875" style="1" customWidth="1"/>
    <col min="15371" max="15371" width="7.88671875" style="1" customWidth="1"/>
    <col min="15372" max="15372" width="9" style="1" customWidth="1"/>
    <col min="15373" max="15616" width="8.88671875" style="1"/>
    <col min="15617" max="15617" width="5" style="1" customWidth="1"/>
    <col min="15618" max="15618" width="5.44140625" style="1" customWidth="1"/>
    <col min="15619" max="15619" width="10.6640625" style="1" customWidth="1"/>
    <col min="15620" max="15620" width="8.44140625" style="1" customWidth="1"/>
    <col min="15621" max="15621" width="8" style="1" customWidth="1"/>
    <col min="15622" max="15622" width="8.6640625" style="1" customWidth="1"/>
    <col min="15623" max="15623" width="5.33203125" style="1" customWidth="1"/>
    <col min="15624" max="15624" width="4.88671875" style="1" customWidth="1"/>
    <col min="15625" max="15625" width="14.109375" style="1" customWidth="1"/>
    <col min="15626" max="15626" width="8.5546875" style="1" customWidth="1"/>
    <col min="15627" max="15627" width="7.88671875" style="1" customWidth="1"/>
    <col min="15628" max="15628" width="9" style="1" customWidth="1"/>
    <col min="15629" max="15872" width="8.88671875" style="1"/>
    <col min="15873" max="15873" width="5" style="1" customWidth="1"/>
    <col min="15874" max="15874" width="5.44140625" style="1" customWidth="1"/>
    <col min="15875" max="15875" width="10.6640625" style="1" customWidth="1"/>
    <col min="15876" max="15876" width="8.44140625" style="1" customWidth="1"/>
    <col min="15877" max="15877" width="8" style="1" customWidth="1"/>
    <col min="15878" max="15878" width="8.6640625" style="1" customWidth="1"/>
    <col min="15879" max="15879" width="5.33203125" style="1" customWidth="1"/>
    <col min="15880" max="15880" width="4.88671875" style="1" customWidth="1"/>
    <col min="15881" max="15881" width="14.109375" style="1" customWidth="1"/>
    <col min="15882" max="15882" width="8.5546875" style="1" customWidth="1"/>
    <col min="15883" max="15883" width="7.88671875" style="1" customWidth="1"/>
    <col min="15884" max="15884" width="9" style="1" customWidth="1"/>
    <col min="15885" max="16128" width="8.88671875" style="1"/>
    <col min="16129" max="16129" width="5" style="1" customWidth="1"/>
    <col min="16130" max="16130" width="5.44140625" style="1" customWidth="1"/>
    <col min="16131" max="16131" width="10.6640625" style="1" customWidth="1"/>
    <col min="16132" max="16132" width="8.44140625" style="1" customWidth="1"/>
    <col min="16133" max="16133" width="8" style="1" customWidth="1"/>
    <col min="16134" max="16134" width="8.6640625" style="1" customWidth="1"/>
    <col min="16135" max="16135" width="5.33203125" style="1" customWidth="1"/>
    <col min="16136" max="16136" width="4.88671875" style="1" customWidth="1"/>
    <col min="16137" max="16137" width="14.109375" style="1" customWidth="1"/>
    <col min="16138" max="16138" width="8.5546875" style="1" customWidth="1"/>
    <col min="16139" max="16139" width="7.88671875" style="1" customWidth="1"/>
    <col min="16140" max="16140" width="9" style="1" customWidth="1"/>
    <col min="16141" max="16384" width="8.88671875" style="1"/>
  </cols>
  <sheetData>
    <row r="1" spans="1:12" s="12" customFormat="1" ht="30" customHeight="1">
      <c r="A1" s="603" t="s">
        <v>627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</row>
    <row r="2" spans="1:12" s="12" customFormat="1" ht="15" customHeight="1" thickBot="1">
      <c r="A2" s="604" t="s">
        <v>1</v>
      </c>
      <c r="B2" s="604"/>
      <c r="C2" s="604"/>
      <c r="D2" s="604"/>
      <c r="E2" s="604"/>
      <c r="F2" s="13"/>
      <c r="I2" s="14"/>
      <c r="J2" s="15"/>
      <c r="K2" s="605" t="s">
        <v>2</v>
      </c>
      <c r="L2" s="605"/>
    </row>
    <row r="3" spans="1:12" s="12" customFormat="1" ht="15" customHeight="1">
      <c r="A3" s="606" t="s">
        <v>3</v>
      </c>
      <c r="B3" s="607"/>
      <c r="C3" s="607"/>
      <c r="D3" s="607"/>
      <c r="E3" s="607"/>
      <c r="F3" s="608"/>
      <c r="G3" s="609" t="s">
        <v>4</v>
      </c>
      <c r="H3" s="610"/>
      <c r="I3" s="610"/>
      <c r="J3" s="610"/>
      <c r="K3" s="610"/>
      <c r="L3" s="611"/>
    </row>
    <row r="4" spans="1:12" s="12" customFormat="1" ht="15" customHeight="1">
      <c r="A4" s="616" t="s">
        <v>5</v>
      </c>
      <c r="B4" s="601" t="s">
        <v>6</v>
      </c>
      <c r="C4" s="601" t="s">
        <v>7</v>
      </c>
      <c r="D4" s="599" t="str">
        <f>주간세입내역!D3</f>
        <v>2026
예산(A)</v>
      </c>
      <c r="E4" s="614" t="str">
        <f>주간세입내역!E3</f>
        <v>2025
예산(B)</v>
      </c>
      <c r="F4" s="612" t="s">
        <v>8</v>
      </c>
      <c r="G4" s="616" t="s">
        <v>5</v>
      </c>
      <c r="H4" s="601" t="s">
        <v>6</v>
      </c>
      <c r="I4" s="601" t="s">
        <v>7</v>
      </c>
      <c r="J4" s="599" t="str">
        <f>D4</f>
        <v>2026
예산(A)</v>
      </c>
      <c r="K4" s="599" t="str">
        <f>E4</f>
        <v>2025
예산(B)</v>
      </c>
      <c r="L4" s="612" t="s">
        <v>8</v>
      </c>
    </row>
    <row r="5" spans="1:12" s="12" customFormat="1" ht="23.25" customHeight="1" thickBot="1">
      <c r="A5" s="617"/>
      <c r="B5" s="602"/>
      <c r="C5" s="602"/>
      <c r="D5" s="600"/>
      <c r="E5" s="615"/>
      <c r="F5" s="613"/>
      <c r="G5" s="617"/>
      <c r="H5" s="602"/>
      <c r="I5" s="602"/>
      <c r="J5" s="600"/>
      <c r="K5" s="600"/>
      <c r="L5" s="613"/>
    </row>
    <row r="6" spans="1:12" s="12" customFormat="1" ht="19.5" customHeight="1">
      <c r="A6" s="619" t="s">
        <v>9</v>
      </c>
      <c r="B6" s="620"/>
      <c r="C6" s="620"/>
      <c r="D6" s="300">
        <f>주간세입내역!D5</f>
        <v>257270</v>
      </c>
      <c r="E6" s="300">
        <f>주간세입내역!E5</f>
        <v>273760</v>
      </c>
      <c r="F6" s="417">
        <f>주간세입내역!F5</f>
        <v>-16490</v>
      </c>
      <c r="G6" s="619" t="s">
        <v>10</v>
      </c>
      <c r="H6" s="620"/>
      <c r="I6" s="620"/>
      <c r="J6" s="353">
        <f>주간세출내역!D5</f>
        <v>257270</v>
      </c>
      <c r="K6" s="353">
        <f>주간세출내역!E5</f>
        <v>273760</v>
      </c>
      <c r="L6" s="354">
        <f>주간세출내역!F5</f>
        <v>-16490</v>
      </c>
    </row>
    <row r="7" spans="1:12" s="12" customFormat="1" ht="19.5" customHeight="1">
      <c r="A7" s="580" t="s">
        <v>11</v>
      </c>
      <c r="B7" s="590" t="s">
        <v>12</v>
      </c>
      <c r="C7" s="590"/>
      <c r="D7" s="301">
        <f>주간세입내역!D6</f>
        <v>42035</v>
      </c>
      <c r="E7" s="301">
        <f>주간세입내역!E6</f>
        <v>43998</v>
      </c>
      <c r="F7" s="418">
        <f>주간세입내역!F6</f>
        <v>-1963</v>
      </c>
      <c r="G7" s="580" t="s">
        <v>139</v>
      </c>
      <c r="H7" s="583" t="s">
        <v>13</v>
      </c>
      <c r="I7" s="584"/>
      <c r="J7" s="303">
        <f>주간세출내역!D6</f>
        <v>217474</v>
      </c>
      <c r="K7" s="303">
        <f>주간세출내역!E6</f>
        <v>216105</v>
      </c>
      <c r="L7" s="402">
        <f>주간세출내역!F6</f>
        <v>1369</v>
      </c>
    </row>
    <row r="8" spans="1:12" s="12" customFormat="1" ht="25.5" customHeight="1">
      <c r="A8" s="581"/>
      <c r="B8" s="577" t="s">
        <v>14</v>
      </c>
      <c r="C8" s="410" t="s">
        <v>144</v>
      </c>
      <c r="D8" s="301">
        <f>주간세입내역!D7</f>
        <v>24875</v>
      </c>
      <c r="E8" s="301">
        <f>주간세입내역!E7</f>
        <v>25398</v>
      </c>
      <c r="F8" s="418">
        <f>주간세입내역!F7</f>
        <v>-523</v>
      </c>
      <c r="G8" s="581"/>
      <c r="H8" s="577" t="s">
        <v>140</v>
      </c>
      <c r="I8" s="410" t="s">
        <v>15</v>
      </c>
      <c r="J8" s="303">
        <f>주간세출내역!D7</f>
        <v>197902</v>
      </c>
      <c r="K8" s="303">
        <f>주간세출내역!E7</f>
        <v>185220</v>
      </c>
      <c r="L8" s="402">
        <f>주간세출내역!F7</f>
        <v>12682</v>
      </c>
    </row>
    <row r="9" spans="1:12" s="12" customFormat="1" ht="14.25" customHeight="1">
      <c r="A9" s="581"/>
      <c r="B9" s="578"/>
      <c r="C9" s="577" t="s">
        <v>145</v>
      </c>
      <c r="D9" s="596">
        <f>주간세입내역!D19</f>
        <v>17160</v>
      </c>
      <c r="E9" s="596">
        <f>주간세입내역!E19</f>
        <v>18600</v>
      </c>
      <c r="F9" s="594">
        <f>주간세입내역!F19</f>
        <v>-1440</v>
      </c>
      <c r="G9" s="581"/>
      <c r="H9" s="578"/>
      <c r="I9" s="577" t="s">
        <v>16</v>
      </c>
      <c r="J9" s="588">
        <f>주간세출내역!D8</f>
        <v>150571</v>
      </c>
      <c r="K9" s="588">
        <f>주간세출내역!E8</f>
        <v>148427</v>
      </c>
      <c r="L9" s="575">
        <f>주간세출내역!F8</f>
        <v>2144</v>
      </c>
    </row>
    <row r="10" spans="1:12" s="12" customFormat="1" ht="11.25" customHeight="1">
      <c r="A10" s="582"/>
      <c r="B10" s="579"/>
      <c r="C10" s="579"/>
      <c r="D10" s="592"/>
      <c r="E10" s="592"/>
      <c r="F10" s="595"/>
      <c r="G10" s="581"/>
      <c r="H10" s="578"/>
      <c r="I10" s="579"/>
      <c r="J10" s="589"/>
      <c r="K10" s="589"/>
      <c r="L10" s="576"/>
    </row>
    <row r="11" spans="1:12" s="12" customFormat="1" ht="19.5" customHeight="1">
      <c r="A11" s="580" t="s">
        <v>373</v>
      </c>
      <c r="B11" s="590" t="s">
        <v>12</v>
      </c>
      <c r="C11" s="590"/>
      <c r="D11" s="301">
        <v>0</v>
      </c>
      <c r="E11" s="301">
        <v>0</v>
      </c>
      <c r="F11" s="418">
        <v>0</v>
      </c>
      <c r="G11" s="581"/>
      <c r="H11" s="578"/>
      <c r="I11" s="407" t="s">
        <v>156</v>
      </c>
      <c r="J11" s="305">
        <f>주간세출내역!D17</f>
        <v>14031</v>
      </c>
      <c r="K11" s="305">
        <f>주간세출내역!E17</f>
        <v>8634</v>
      </c>
      <c r="L11" s="306">
        <f>주간세출내역!F17</f>
        <v>5397</v>
      </c>
    </row>
    <row r="12" spans="1:12" s="12" customFormat="1" ht="25.5" customHeight="1">
      <c r="A12" s="581"/>
      <c r="B12" s="577" t="s">
        <v>373</v>
      </c>
      <c r="C12" s="398" t="s">
        <v>374</v>
      </c>
      <c r="D12" s="301">
        <v>0</v>
      </c>
      <c r="E12" s="301">
        <v>0</v>
      </c>
      <c r="F12" s="418">
        <v>0</v>
      </c>
      <c r="G12" s="581"/>
      <c r="H12" s="578"/>
      <c r="I12" s="410" t="s">
        <v>19</v>
      </c>
      <c r="J12" s="303">
        <f>주간세출내역!D35</f>
        <v>15800</v>
      </c>
      <c r="K12" s="303">
        <f>주간세출내역!E35</f>
        <v>13159</v>
      </c>
      <c r="L12" s="402">
        <f>주간세출내역!F35</f>
        <v>2641</v>
      </c>
    </row>
    <row r="13" spans="1:12" s="12" customFormat="1" ht="19.5" customHeight="1">
      <c r="A13" s="582"/>
      <c r="B13" s="579"/>
      <c r="C13" s="398" t="s">
        <v>375</v>
      </c>
      <c r="D13" s="301">
        <v>0</v>
      </c>
      <c r="E13" s="301">
        <v>0</v>
      </c>
      <c r="F13" s="418">
        <v>0</v>
      </c>
      <c r="G13" s="581"/>
      <c r="H13" s="578"/>
      <c r="I13" s="577" t="s">
        <v>21</v>
      </c>
      <c r="J13" s="588">
        <f>주간세출내역!D38</f>
        <v>17500</v>
      </c>
      <c r="K13" s="588">
        <f>주간세출내역!E38</f>
        <v>15000</v>
      </c>
      <c r="L13" s="575">
        <f>주간세출내역!F38</f>
        <v>2500</v>
      </c>
    </row>
    <row r="14" spans="1:12" s="12" customFormat="1" ht="17.25" customHeight="1">
      <c r="A14" s="580" t="s">
        <v>17</v>
      </c>
      <c r="B14" s="583" t="s">
        <v>254</v>
      </c>
      <c r="C14" s="584"/>
      <c r="D14" s="411">
        <f>주간세입내역!D22</f>
        <v>211443</v>
      </c>
      <c r="E14" s="411">
        <f>주간세입내역!E22</f>
        <v>214679</v>
      </c>
      <c r="F14" s="419">
        <f>주간세입내역!F22</f>
        <v>-3236</v>
      </c>
      <c r="G14" s="581"/>
      <c r="H14" s="578"/>
      <c r="I14" s="579"/>
      <c r="J14" s="589"/>
      <c r="K14" s="589"/>
      <c r="L14" s="576"/>
    </row>
    <row r="15" spans="1:12" s="12" customFormat="1" ht="27.75" customHeight="1">
      <c r="A15" s="581"/>
      <c r="B15" s="577" t="s">
        <v>255</v>
      </c>
      <c r="C15" s="410" t="s">
        <v>18</v>
      </c>
      <c r="D15" s="301">
        <f>주간세입내역!D23</f>
        <v>180243</v>
      </c>
      <c r="E15" s="301">
        <f>주간세입내역!E23</f>
        <v>187559</v>
      </c>
      <c r="F15" s="418">
        <f>주간세입내역!F23</f>
        <v>-7316</v>
      </c>
      <c r="G15" s="581"/>
      <c r="H15" s="577" t="s">
        <v>141</v>
      </c>
      <c r="I15" s="409" t="s">
        <v>23</v>
      </c>
      <c r="J15" s="303">
        <f>주간세출내역!D41</f>
        <v>150</v>
      </c>
      <c r="K15" s="303">
        <f>주간세출내역!E41</f>
        <v>200</v>
      </c>
      <c r="L15" s="402">
        <f>주간세출내역!F41</f>
        <v>-50</v>
      </c>
    </row>
    <row r="16" spans="1:12" s="12" customFormat="1" ht="16.5" customHeight="1">
      <c r="A16" s="581"/>
      <c r="B16" s="578"/>
      <c r="C16" s="578" t="s">
        <v>253</v>
      </c>
      <c r="D16" s="591">
        <f>주간세입내역!D44</f>
        <v>31200</v>
      </c>
      <c r="E16" s="591">
        <f>주간세입내역!E44</f>
        <v>27120</v>
      </c>
      <c r="F16" s="618">
        <f>주간세입내역!F44</f>
        <v>4080</v>
      </c>
      <c r="G16" s="581"/>
      <c r="H16" s="578"/>
      <c r="I16" s="399" t="s">
        <v>25</v>
      </c>
      <c r="J16" s="405">
        <f>주간세출내역!D42</f>
        <v>100</v>
      </c>
      <c r="K16" s="405">
        <f>주간세출내역!E42</f>
        <v>100</v>
      </c>
      <c r="L16" s="406">
        <f>주간세출내역!F42</f>
        <v>0</v>
      </c>
    </row>
    <row r="17" spans="1:12" s="12" customFormat="1" ht="9" customHeight="1">
      <c r="A17" s="582"/>
      <c r="B17" s="579"/>
      <c r="C17" s="579"/>
      <c r="D17" s="592"/>
      <c r="E17" s="592"/>
      <c r="F17" s="595"/>
      <c r="G17" s="581"/>
      <c r="H17" s="578"/>
      <c r="I17" s="577" t="s">
        <v>256</v>
      </c>
      <c r="J17" s="588">
        <f>주간세출내역!D43</f>
        <v>50</v>
      </c>
      <c r="K17" s="588">
        <f>주간세출내역!E43</f>
        <v>100</v>
      </c>
      <c r="L17" s="597">
        <f>주간세출내역!F43</f>
        <v>-50</v>
      </c>
    </row>
    <row r="18" spans="1:12" s="12" customFormat="1" ht="17.25" customHeight="1">
      <c r="A18" s="580" t="s">
        <v>20</v>
      </c>
      <c r="B18" s="583" t="s">
        <v>12</v>
      </c>
      <c r="C18" s="584"/>
      <c r="D18" s="301">
        <f>주간세입내역!D47</f>
        <v>3580</v>
      </c>
      <c r="E18" s="301">
        <f>주간세입내역!E47</f>
        <v>14711</v>
      </c>
      <c r="F18" s="418">
        <f>주간세입내역!F47</f>
        <v>-11131</v>
      </c>
      <c r="G18" s="581"/>
      <c r="H18" s="579"/>
      <c r="I18" s="579"/>
      <c r="J18" s="589"/>
      <c r="K18" s="589"/>
      <c r="L18" s="598"/>
    </row>
    <row r="19" spans="1:12" s="12" customFormat="1" ht="25.5" customHeight="1">
      <c r="A19" s="581"/>
      <c r="B19" s="577" t="s">
        <v>20</v>
      </c>
      <c r="C19" s="577" t="s">
        <v>22</v>
      </c>
      <c r="D19" s="596">
        <f>주간세입내역!D48</f>
        <v>3580</v>
      </c>
      <c r="E19" s="596">
        <f>주간세입내역!E48</f>
        <v>14711</v>
      </c>
      <c r="F19" s="594">
        <f>주간세입내역!F48</f>
        <v>-11131</v>
      </c>
      <c r="G19" s="581"/>
      <c r="H19" s="577" t="s">
        <v>142</v>
      </c>
      <c r="I19" s="407" t="s">
        <v>26</v>
      </c>
      <c r="J19" s="405">
        <f>주간세출내역!D48</f>
        <v>19422</v>
      </c>
      <c r="K19" s="405">
        <f>주간세출내역!E48</f>
        <v>30685</v>
      </c>
      <c r="L19" s="406">
        <f>주간세출내역!F48</f>
        <v>-11263</v>
      </c>
    </row>
    <row r="20" spans="1:12" s="12" customFormat="1" ht="24" customHeight="1">
      <c r="A20" s="582"/>
      <c r="B20" s="579"/>
      <c r="C20" s="579"/>
      <c r="D20" s="592"/>
      <c r="E20" s="592"/>
      <c r="F20" s="595"/>
      <c r="G20" s="581"/>
      <c r="H20" s="578"/>
      <c r="I20" s="410" t="s">
        <v>27</v>
      </c>
      <c r="J20" s="303">
        <f>주간세출내역!D49</f>
        <v>10</v>
      </c>
      <c r="K20" s="303">
        <f>주간세출내역!E49</f>
        <v>10</v>
      </c>
      <c r="L20" s="402">
        <f>주간세출내역!F49</f>
        <v>0</v>
      </c>
    </row>
    <row r="21" spans="1:12" s="12" customFormat="1" ht="20.25" customHeight="1">
      <c r="A21" s="580" t="s">
        <v>24</v>
      </c>
      <c r="B21" s="583" t="s">
        <v>12</v>
      </c>
      <c r="C21" s="584"/>
      <c r="D21" s="352">
        <f>주간세입내역!D50</f>
        <v>212</v>
      </c>
      <c r="E21" s="352">
        <f>주간세입내역!E50</f>
        <v>372</v>
      </c>
      <c r="F21" s="420">
        <f>주간세입내역!F50</f>
        <v>-160</v>
      </c>
      <c r="G21" s="581"/>
      <c r="H21" s="578"/>
      <c r="I21" s="410" t="s">
        <v>149</v>
      </c>
      <c r="J21" s="303">
        <f>주간세출내역!D50</f>
        <v>3816</v>
      </c>
      <c r="K21" s="303">
        <f>주간세출내역!E50</f>
        <v>6002</v>
      </c>
      <c r="L21" s="402">
        <f>주간세출내역!F50</f>
        <v>-2186</v>
      </c>
    </row>
    <row r="22" spans="1:12" s="12" customFormat="1" ht="15.75" customHeight="1">
      <c r="A22" s="581"/>
      <c r="B22" s="585" t="s">
        <v>146</v>
      </c>
      <c r="C22" s="577" t="s">
        <v>147</v>
      </c>
      <c r="D22" s="596">
        <f>주간세입내역!D51</f>
        <v>12</v>
      </c>
      <c r="E22" s="596">
        <f>주간세입내역!E51</f>
        <v>12</v>
      </c>
      <c r="F22" s="594">
        <f>주간세입내역!F51</f>
        <v>0</v>
      </c>
      <c r="G22" s="581"/>
      <c r="H22" s="578"/>
      <c r="I22" s="577" t="s">
        <v>250</v>
      </c>
      <c r="J22" s="588">
        <f>주간세출내역!D66</f>
        <v>8496</v>
      </c>
      <c r="K22" s="588">
        <f>주간세출내역!E66</f>
        <v>17073</v>
      </c>
      <c r="L22" s="575">
        <f>주간세출내역!F66</f>
        <v>-8577</v>
      </c>
    </row>
    <row r="23" spans="1:12" s="12" customFormat="1" ht="19.5" customHeight="1">
      <c r="A23" s="581"/>
      <c r="B23" s="586"/>
      <c r="C23" s="579"/>
      <c r="D23" s="592"/>
      <c r="E23" s="592"/>
      <c r="F23" s="595"/>
      <c r="G23" s="581"/>
      <c r="H23" s="578"/>
      <c r="I23" s="579"/>
      <c r="J23" s="589"/>
      <c r="K23" s="589"/>
      <c r="L23" s="576"/>
    </row>
    <row r="24" spans="1:12" s="12" customFormat="1" ht="18" customHeight="1" thickBot="1">
      <c r="A24" s="593"/>
      <c r="B24" s="587"/>
      <c r="C24" s="416" t="s">
        <v>148</v>
      </c>
      <c r="D24" s="302">
        <f>주간세입내역!D52</f>
        <v>200</v>
      </c>
      <c r="E24" s="302">
        <f>주간세입내역!E52</f>
        <v>360</v>
      </c>
      <c r="F24" s="421">
        <f>주간세입내역!F52</f>
        <v>-160</v>
      </c>
      <c r="G24" s="581"/>
      <c r="H24" s="578"/>
      <c r="I24" s="400" t="s">
        <v>28</v>
      </c>
      <c r="J24" s="303">
        <f>주간세출내역!D78</f>
        <v>7000</v>
      </c>
      <c r="K24" s="303">
        <f>주간세출내역!E78</f>
        <v>7300</v>
      </c>
      <c r="L24" s="402">
        <f>주간세출내역!F78</f>
        <v>-300</v>
      </c>
    </row>
    <row r="25" spans="1:12" s="12" customFormat="1" ht="18.75" customHeight="1">
      <c r="A25" s="621"/>
      <c r="B25" s="621"/>
      <c r="C25" s="621"/>
      <c r="D25" s="621"/>
      <c r="E25" s="621"/>
      <c r="F25" s="621"/>
      <c r="G25" s="581"/>
      <c r="H25" s="579"/>
      <c r="I25" s="410" t="s">
        <v>154</v>
      </c>
      <c r="J25" s="401">
        <f>주간세출내역!D82</f>
        <v>100</v>
      </c>
      <c r="K25" s="401">
        <f>주간세출내역!E82</f>
        <v>300</v>
      </c>
      <c r="L25" s="403">
        <f>주간세출내역!F82</f>
        <v>-200</v>
      </c>
    </row>
    <row r="26" spans="1:12" s="12" customFormat="1" ht="18" customHeight="1">
      <c r="A26" s="621"/>
      <c r="B26" s="621"/>
      <c r="C26" s="621"/>
      <c r="D26" s="621"/>
      <c r="E26" s="621"/>
      <c r="F26" s="621"/>
      <c r="G26" s="580" t="s">
        <v>138</v>
      </c>
      <c r="H26" s="583" t="s">
        <v>29</v>
      </c>
      <c r="I26" s="584"/>
      <c r="J26" s="303">
        <f>주간세출내역!D84</f>
        <v>2986</v>
      </c>
      <c r="K26" s="303">
        <f>주간세출내역!E84</f>
        <v>10135</v>
      </c>
      <c r="L26" s="402">
        <f>주간세출내역!F84</f>
        <v>-7149</v>
      </c>
    </row>
    <row r="27" spans="1:12" s="12" customFormat="1" ht="18" customHeight="1">
      <c r="A27" s="621"/>
      <c r="B27" s="621"/>
      <c r="C27" s="621"/>
      <c r="D27" s="621"/>
      <c r="E27" s="621"/>
      <c r="F27" s="621"/>
      <c r="G27" s="581"/>
      <c r="H27" s="577" t="s">
        <v>143</v>
      </c>
      <c r="I27" s="410" t="s">
        <v>30</v>
      </c>
      <c r="J27" s="303">
        <f>주간세출내역!D85</f>
        <v>1300</v>
      </c>
      <c r="K27" s="303">
        <f>주간세출내역!E85</f>
        <v>4735</v>
      </c>
      <c r="L27" s="402">
        <f>주간세출내역!F85</f>
        <v>-3435</v>
      </c>
    </row>
    <row r="28" spans="1:12" s="12" customFormat="1" ht="18" customHeight="1">
      <c r="A28" s="621"/>
      <c r="B28" s="621"/>
      <c r="C28" s="621"/>
      <c r="D28" s="621"/>
      <c r="E28" s="621"/>
      <c r="F28" s="621"/>
      <c r="G28" s="581"/>
      <c r="H28" s="578"/>
      <c r="I28" s="410" t="s">
        <v>31</v>
      </c>
      <c r="J28" s="303">
        <f>주간세출내역!D86</f>
        <v>1000</v>
      </c>
      <c r="K28" s="303">
        <f>주간세출내역!E86</f>
        <v>2900</v>
      </c>
      <c r="L28" s="402">
        <f>주간세출내역!F86</f>
        <v>-1900</v>
      </c>
    </row>
    <row r="29" spans="1:12" s="12" customFormat="1" ht="19.5" customHeight="1">
      <c r="A29" s="621"/>
      <c r="B29" s="621"/>
      <c r="C29" s="621"/>
      <c r="D29" s="621"/>
      <c r="E29" s="621"/>
      <c r="F29" s="621"/>
      <c r="G29" s="582"/>
      <c r="H29" s="579"/>
      <c r="I29" s="410" t="s">
        <v>150</v>
      </c>
      <c r="J29" s="303">
        <f>주간세출내역!D88</f>
        <v>686</v>
      </c>
      <c r="K29" s="303">
        <f>주간세출내역!E88</f>
        <v>2500</v>
      </c>
      <c r="L29" s="402">
        <f>주간세출내역!F88</f>
        <v>-1814</v>
      </c>
    </row>
    <row r="30" spans="1:12" s="12" customFormat="1" ht="23.25" customHeight="1">
      <c r="A30" s="621"/>
      <c r="B30" s="621"/>
      <c r="C30" s="621"/>
      <c r="D30" s="621"/>
      <c r="E30" s="621"/>
      <c r="F30" s="621"/>
      <c r="G30" s="580" t="s">
        <v>252</v>
      </c>
      <c r="H30" s="583" t="s">
        <v>317</v>
      </c>
      <c r="I30" s="584"/>
      <c r="J30" s="303">
        <f>주간세출내역!D95</f>
        <v>29360</v>
      </c>
      <c r="K30" s="303">
        <f>주간세출내역!E95</f>
        <v>35420</v>
      </c>
      <c r="L30" s="402">
        <f>주간세출내역!F95</f>
        <v>-6060</v>
      </c>
    </row>
    <row r="31" spans="1:12" s="12" customFormat="1" ht="24" customHeight="1">
      <c r="A31" s="621"/>
      <c r="B31" s="621"/>
      <c r="C31" s="621"/>
      <c r="D31" s="621"/>
      <c r="E31" s="621"/>
      <c r="F31" s="621"/>
      <c r="G31" s="581"/>
      <c r="H31" s="577" t="s">
        <v>306</v>
      </c>
      <c r="I31" s="410" t="s">
        <v>307</v>
      </c>
      <c r="J31" s="303">
        <f>주간세출내역!D96</f>
        <v>20750</v>
      </c>
      <c r="K31" s="303">
        <f>주간세출내역!E96</f>
        <v>22000</v>
      </c>
      <c r="L31" s="402">
        <f>주간세출내역!F96</f>
        <v>-1250</v>
      </c>
    </row>
    <row r="32" spans="1:12" s="12" customFormat="1" ht="18" customHeight="1">
      <c r="A32" s="621"/>
      <c r="B32" s="621"/>
      <c r="C32" s="621"/>
      <c r="D32" s="621"/>
      <c r="E32" s="621"/>
      <c r="F32" s="621"/>
      <c r="G32" s="581"/>
      <c r="H32" s="578"/>
      <c r="I32" s="410" t="s">
        <v>308</v>
      </c>
      <c r="J32" s="303">
        <f>주간세출내역!D97</f>
        <v>20400</v>
      </c>
      <c r="K32" s="303">
        <f>주간세출내역!E97</f>
        <v>21600</v>
      </c>
      <c r="L32" s="402">
        <f>주간세출내역!F97</f>
        <v>-1200</v>
      </c>
    </row>
    <row r="33" spans="1:12" s="12" customFormat="1" ht="18" customHeight="1">
      <c r="A33" s="621"/>
      <c r="B33" s="621"/>
      <c r="C33" s="621"/>
      <c r="D33" s="621"/>
      <c r="E33" s="621"/>
      <c r="F33" s="621"/>
      <c r="G33" s="581"/>
      <c r="H33" s="578"/>
      <c r="I33" s="410" t="s">
        <v>309</v>
      </c>
      <c r="J33" s="303">
        <f>주간세출내역!D100</f>
        <v>200</v>
      </c>
      <c r="K33" s="303">
        <f>주간세출내역!E100</f>
        <v>200</v>
      </c>
      <c r="L33" s="402">
        <f>주간세출내역!F100</f>
        <v>0</v>
      </c>
    </row>
    <row r="34" spans="1:12" s="12" customFormat="1" ht="18" customHeight="1">
      <c r="A34" s="621"/>
      <c r="B34" s="621"/>
      <c r="C34" s="621"/>
      <c r="D34" s="621"/>
      <c r="E34" s="621"/>
      <c r="F34" s="621"/>
      <c r="G34" s="581"/>
      <c r="H34" s="579"/>
      <c r="I34" s="410" t="s">
        <v>310</v>
      </c>
      <c r="J34" s="303">
        <f>주간세출내역!D102</f>
        <v>150</v>
      </c>
      <c r="K34" s="303">
        <f>주간세출내역!E102</f>
        <v>200</v>
      </c>
      <c r="L34" s="402">
        <f>주간세출내역!F102</f>
        <v>-50</v>
      </c>
    </row>
    <row r="35" spans="1:12" s="12" customFormat="1" ht="18" customHeight="1">
      <c r="A35" s="621"/>
      <c r="B35" s="621"/>
      <c r="C35" s="621"/>
      <c r="D35" s="621"/>
      <c r="E35" s="621"/>
      <c r="F35" s="621"/>
      <c r="G35" s="582"/>
      <c r="H35" s="410" t="s">
        <v>252</v>
      </c>
      <c r="I35" s="410" t="s">
        <v>251</v>
      </c>
      <c r="J35" s="303">
        <f>주간세출내역!D104</f>
        <v>8610</v>
      </c>
      <c r="K35" s="303">
        <f>주간세출내역!E104</f>
        <v>13420</v>
      </c>
      <c r="L35" s="402">
        <f>주간세출내역!F104</f>
        <v>-4810</v>
      </c>
    </row>
    <row r="36" spans="1:12" s="12" customFormat="1" ht="18" customHeight="1">
      <c r="A36" s="621"/>
      <c r="B36" s="621"/>
      <c r="C36" s="621"/>
      <c r="D36" s="621"/>
      <c r="E36" s="621"/>
      <c r="F36" s="621"/>
      <c r="G36" s="426" t="s">
        <v>409</v>
      </c>
      <c r="H36" s="425" t="s">
        <v>409</v>
      </c>
      <c r="I36" s="407" t="s">
        <v>536</v>
      </c>
      <c r="J36" s="405">
        <f>주간세출내역!D136</f>
        <v>5000</v>
      </c>
      <c r="K36" s="405">
        <f>주간세출내역!E136</f>
        <v>10000</v>
      </c>
      <c r="L36" s="406">
        <f>주간세출내역!F136</f>
        <v>-5000</v>
      </c>
    </row>
    <row r="37" spans="1:12" s="12" customFormat="1" ht="18" customHeight="1">
      <c r="A37" s="621"/>
      <c r="B37" s="621"/>
      <c r="C37" s="621"/>
      <c r="D37" s="621"/>
      <c r="E37" s="621"/>
      <c r="F37" s="621"/>
      <c r="G37" s="512" t="s">
        <v>34</v>
      </c>
      <c r="H37" s="410" t="s">
        <v>35</v>
      </c>
      <c r="I37" s="410" t="s">
        <v>34</v>
      </c>
      <c r="J37" s="303">
        <f>주간세출내역!D137</f>
        <v>450</v>
      </c>
      <c r="K37" s="303">
        <f>주간세출내역!E137</f>
        <v>100</v>
      </c>
      <c r="L37" s="513">
        <f>주간세출내역!F137</f>
        <v>350</v>
      </c>
    </row>
    <row r="38" spans="1:12" s="12" customFormat="1" ht="27" customHeight="1">
      <c r="A38" s="621"/>
      <c r="B38" s="621"/>
      <c r="C38" s="621"/>
      <c r="D38" s="621"/>
      <c r="E38" s="621"/>
      <c r="F38" s="621"/>
      <c r="G38" s="408" t="s">
        <v>311</v>
      </c>
      <c r="H38" s="407" t="s">
        <v>312</v>
      </c>
      <c r="I38" s="407" t="s">
        <v>313</v>
      </c>
      <c r="J38" s="411">
        <f>주간세출내역!D140</f>
        <v>0</v>
      </c>
      <c r="K38" s="411">
        <f>주간세출내역!E140</f>
        <v>0</v>
      </c>
      <c r="L38" s="412">
        <f>주간세출내역!F140</f>
        <v>0</v>
      </c>
    </row>
    <row r="39" spans="1:12" s="12" customFormat="1" ht="18" customHeight="1">
      <c r="A39" s="621"/>
      <c r="B39" s="621"/>
      <c r="C39" s="621"/>
      <c r="D39" s="621"/>
      <c r="E39" s="621"/>
      <c r="F39" s="621"/>
      <c r="G39" s="580" t="s">
        <v>314</v>
      </c>
      <c r="H39" s="583" t="s">
        <v>316</v>
      </c>
      <c r="I39" s="584"/>
      <c r="J39" s="411">
        <f>주간세출내역!D141</f>
        <v>2000</v>
      </c>
      <c r="K39" s="411">
        <f>주간세출내역!E141</f>
        <v>2000</v>
      </c>
      <c r="L39" s="412">
        <f>주간세출내역!F141</f>
        <v>0</v>
      </c>
    </row>
    <row r="40" spans="1:12" s="12" customFormat="1" ht="27.75" customHeight="1">
      <c r="A40" s="621"/>
      <c r="B40" s="621"/>
      <c r="C40" s="621"/>
      <c r="D40" s="621"/>
      <c r="E40" s="621"/>
      <c r="F40" s="621"/>
      <c r="G40" s="581"/>
      <c r="H40" s="577" t="s">
        <v>315</v>
      </c>
      <c r="I40" s="355" t="s">
        <v>285</v>
      </c>
      <c r="J40" s="411">
        <f>주간세출내역!D142</f>
        <v>1000</v>
      </c>
      <c r="K40" s="411">
        <f>주간세출내역!E142</f>
        <v>1000</v>
      </c>
      <c r="L40" s="412">
        <f>주간세출내역!F142</f>
        <v>0</v>
      </c>
    </row>
    <row r="41" spans="1:12" s="12" customFormat="1" ht="27.75" customHeight="1" thickBot="1">
      <c r="A41" s="621"/>
      <c r="B41" s="621"/>
      <c r="C41" s="621"/>
      <c r="D41" s="621"/>
      <c r="E41" s="621"/>
      <c r="F41" s="621"/>
      <c r="G41" s="593"/>
      <c r="H41" s="622"/>
      <c r="I41" s="307" t="s">
        <v>286</v>
      </c>
      <c r="J41" s="302">
        <f>주간세출내역!D143</f>
        <v>1000</v>
      </c>
      <c r="K41" s="302">
        <f>주간세출내역!E143</f>
        <v>1000</v>
      </c>
      <c r="L41" s="356">
        <f>주간세출내역!F143</f>
        <v>0</v>
      </c>
    </row>
    <row r="42" spans="1:12" s="12" customFormat="1" ht="31.5" customHeight="1">
      <c r="A42" s="266"/>
      <c r="B42" s="266"/>
      <c r="C42" s="266"/>
      <c r="D42" s="266"/>
      <c r="E42" s="266"/>
      <c r="F42" s="266"/>
      <c r="G42" s="266"/>
      <c r="H42" s="266"/>
      <c r="I42" s="266"/>
      <c r="J42" s="304"/>
      <c r="K42" s="304"/>
      <c r="L42" s="304"/>
    </row>
    <row r="43" spans="1:12" s="12" customFormat="1" ht="31.5" customHeight="1">
      <c r="A43" s="266"/>
      <c r="B43" s="266"/>
      <c r="C43" s="266"/>
      <c r="D43" s="266"/>
      <c r="E43" s="266"/>
      <c r="F43" s="266"/>
      <c r="G43" s="266"/>
      <c r="H43" s="266"/>
      <c r="I43" s="266"/>
      <c r="J43" s="304"/>
      <c r="K43" s="304"/>
      <c r="L43" s="304"/>
    </row>
    <row r="44" spans="1:12" ht="24.95" customHeight="1"/>
  </sheetData>
  <mergeCells count="81">
    <mergeCell ref="A25:F41"/>
    <mergeCell ref="H39:I39"/>
    <mergeCell ref="G39:G41"/>
    <mergeCell ref="H40:H41"/>
    <mergeCell ref="G30:G35"/>
    <mergeCell ref="H31:H34"/>
    <mergeCell ref="H30:I30"/>
    <mergeCell ref="D19:D20"/>
    <mergeCell ref="F19:F20"/>
    <mergeCell ref="E19:E20"/>
    <mergeCell ref="D22:D23"/>
    <mergeCell ref="E22:E23"/>
    <mergeCell ref="F22:F23"/>
    <mergeCell ref="C4:C5"/>
    <mergeCell ref="C9:C10"/>
    <mergeCell ref="I13:I14"/>
    <mergeCell ref="E16:E17"/>
    <mergeCell ref="F16:F17"/>
    <mergeCell ref="D4:D5"/>
    <mergeCell ref="G6:I6"/>
    <mergeCell ref="A6:C6"/>
    <mergeCell ref="I9:I10"/>
    <mergeCell ref="H15:H18"/>
    <mergeCell ref="K4:K5"/>
    <mergeCell ref="I4:I5"/>
    <mergeCell ref="K9:K10"/>
    <mergeCell ref="A1:L1"/>
    <mergeCell ref="A2:E2"/>
    <mergeCell ref="K2:L2"/>
    <mergeCell ref="A3:F3"/>
    <mergeCell ref="G3:L3"/>
    <mergeCell ref="L4:L5"/>
    <mergeCell ref="E4:E5"/>
    <mergeCell ref="F4:F5"/>
    <mergeCell ref="J4:J5"/>
    <mergeCell ref="H4:H5"/>
    <mergeCell ref="G4:G5"/>
    <mergeCell ref="A4:A5"/>
    <mergeCell ref="B4:B5"/>
    <mergeCell ref="L9:L10"/>
    <mergeCell ref="F9:F10"/>
    <mergeCell ref="B14:C14"/>
    <mergeCell ref="A18:A20"/>
    <mergeCell ref="B18:C18"/>
    <mergeCell ref="B19:B20"/>
    <mergeCell ref="C19:C20"/>
    <mergeCell ref="A14:A17"/>
    <mergeCell ref="B15:B17"/>
    <mergeCell ref="C16:C17"/>
    <mergeCell ref="A7:A10"/>
    <mergeCell ref="B7:C7"/>
    <mergeCell ref="B8:B10"/>
    <mergeCell ref="D9:D10"/>
    <mergeCell ref="E9:E10"/>
    <mergeCell ref="L17:L18"/>
    <mergeCell ref="K13:K14"/>
    <mergeCell ref="L13:L14"/>
    <mergeCell ref="J13:J14"/>
    <mergeCell ref="A11:A13"/>
    <mergeCell ref="B11:C11"/>
    <mergeCell ref="B12:B13"/>
    <mergeCell ref="H8:H14"/>
    <mergeCell ref="G7:G25"/>
    <mergeCell ref="D16:D17"/>
    <mergeCell ref="J9:J10"/>
    <mergeCell ref="I17:I18"/>
    <mergeCell ref="J17:J18"/>
    <mergeCell ref="K17:K18"/>
    <mergeCell ref="H7:I7"/>
    <mergeCell ref="A21:A24"/>
    <mergeCell ref="B21:C21"/>
    <mergeCell ref="B22:B24"/>
    <mergeCell ref="I22:I23"/>
    <mergeCell ref="J22:J23"/>
    <mergeCell ref="C22:C23"/>
    <mergeCell ref="K22:K23"/>
    <mergeCell ref="L22:L23"/>
    <mergeCell ref="H19:H25"/>
    <mergeCell ref="G26:G29"/>
    <mergeCell ref="H27:H29"/>
    <mergeCell ref="H26:I26"/>
  </mergeCells>
  <phoneticPr fontId="12" type="noConversion"/>
  <pageMargins left="0.39" right="0.23622047244094491" top="0.39370078740157483" bottom="0.43307086614173229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3"/>
  <sheetViews>
    <sheetView zoomScale="85" zoomScaleNormal="85" zoomScaleSheetLayoutView="80" workbookViewId="0">
      <selection activeCell="AD17" sqref="AD17"/>
    </sheetView>
  </sheetViews>
  <sheetFormatPr defaultRowHeight="13.5"/>
  <cols>
    <col min="1" max="1" width="6.77734375" style="1" customWidth="1"/>
    <col min="2" max="2" width="7.88671875" style="1" customWidth="1"/>
    <col min="3" max="3" width="8.88671875" style="1" customWidth="1"/>
    <col min="4" max="4" width="8.109375" style="35" customWidth="1"/>
    <col min="5" max="5" width="8.21875" style="35" customWidth="1"/>
    <col min="6" max="6" width="8.77734375" style="35" customWidth="1"/>
    <col min="7" max="7" width="12.5546875" style="36" customWidth="1"/>
    <col min="8" max="8" width="1.5546875" style="1" customWidth="1"/>
    <col min="9" max="9" width="9.6640625" style="1" customWidth="1"/>
    <col min="10" max="10" width="2.21875" style="1" customWidth="1"/>
    <col min="11" max="11" width="1.5546875" style="1" customWidth="1"/>
    <col min="12" max="12" width="3.5546875" style="1" customWidth="1"/>
    <col min="13" max="13" width="4" style="1" customWidth="1"/>
    <col min="14" max="14" width="1.88671875" style="1" customWidth="1"/>
    <col min="15" max="15" width="3.21875" style="1" customWidth="1"/>
    <col min="16" max="16" width="4.33203125" style="1" customWidth="1"/>
    <col min="17" max="17" width="2.109375" style="1" customWidth="1"/>
    <col min="18" max="18" width="3.109375" style="1" customWidth="1"/>
    <col min="19" max="19" width="3.88671875" style="1" customWidth="1"/>
    <col min="20" max="20" width="3.33203125" style="1" customWidth="1"/>
    <col min="21" max="21" width="3.44140625" style="1" customWidth="1"/>
    <col min="22" max="22" width="2.6640625" style="1" customWidth="1"/>
    <col min="23" max="24" width="1.6640625" style="1" customWidth="1"/>
    <col min="25" max="25" width="12.77734375" style="1" customWidth="1"/>
    <col min="26" max="26" width="2.44140625" style="37" customWidth="1"/>
    <col min="27" max="255" width="8.88671875" style="1"/>
    <col min="256" max="256" width="4.109375" style="1" customWidth="1"/>
    <col min="257" max="257" width="4.5546875" style="1" customWidth="1"/>
    <col min="258" max="258" width="3.88671875" style="1" customWidth="1"/>
    <col min="259" max="261" width="8.109375" style="1" customWidth="1"/>
    <col min="262" max="262" width="9.6640625" style="1" customWidth="1"/>
    <col min="263" max="263" width="1.5546875" style="1" customWidth="1"/>
    <col min="264" max="264" width="9.33203125" style="1" customWidth="1"/>
    <col min="265" max="265" width="2.21875" style="1" customWidth="1"/>
    <col min="266" max="266" width="1.5546875" style="1" customWidth="1"/>
    <col min="267" max="267" width="3.5546875" style="1" customWidth="1"/>
    <col min="268" max="268" width="4" style="1" customWidth="1"/>
    <col min="269" max="269" width="1.88671875" style="1" customWidth="1"/>
    <col min="270" max="270" width="3.21875" style="1" customWidth="1"/>
    <col min="271" max="271" width="4.33203125" style="1" customWidth="1"/>
    <col min="272" max="272" width="2.109375" style="1" customWidth="1"/>
    <col min="273" max="273" width="3.109375" style="1" customWidth="1"/>
    <col min="274" max="274" width="3.21875" style="1" customWidth="1"/>
    <col min="275" max="275" width="3.33203125" style="1" customWidth="1"/>
    <col min="276" max="276" width="3.44140625" style="1" customWidth="1"/>
    <col min="277" max="277" width="2.6640625" style="1" customWidth="1"/>
    <col min="278" max="279" width="1.6640625" style="1" customWidth="1"/>
    <col min="280" max="280" width="1.88671875" style="1" customWidth="1"/>
    <col min="281" max="281" width="14" style="1" customWidth="1"/>
    <col min="282" max="282" width="2.5546875" style="1" customWidth="1"/>
    <col min="283" max="511" width="8.88671875" style="1"/>
    <col min="512" max="512" width="4.109375" style="1" customWidth="1"/>
    <col min="513" max="513" width="4.5546875" style="1" customWidth="1"/>
    <col min="514" max="514" width="3.88671875" style="1" customWidth="1"/>
    <col min="515" max="517" width="8.109375" style="1" customWidth="1"/>
    <col min="518" max="518" width="9.6640625" style="1" customWidth="1"/>
    <col min="519" max="519" width="1.5546875" style="1" customWidth="1"/>
    <col min="520" max="520" width="9.33203125" style="1" customWidth="1"/>
    <col min="521" max="521" width="2.21875" style="1" customWidth="1"/>
    <col min="522" max="522" width="1.5546875" style="1" customWidth="1"/>
    <col min="523" max="523" width="3.5546875" style="1" customWidth="1"/>
    <col min="524" max="524" width="4" style="1" customWidth="1"/>
    <col min="525" max="525" width="1.88671875" style="1" customWidth="1"/>
    <col min="526" max="526" width="3.21875" style="1" customWidth="1"/>
    <col min="527" max="527" width="4.33203125" style="1" customWidth="1"/>
    <col min="528" max="528" width="2.109375" style="1" customWidth="1"/>
    <col min="529" max="529" width="3.109375" style="1" customWidth="1"/>
    <col min="530" max="530" width="3.21875" style="1" customWidth="1"/>
    <col min="531" max="531" width="3.33203125" style="1" customWidth="1"/>
    <col min="532" max="532" width="3.44140625" style="1" customWidth="1"/>
    <col min="533" max="533" width="2.6640625" style="1" customWidth="1"/>
    <col min="534" max="535" width="1.6640625" style="1" customWidth="1"/>
    <col min="536" max="536" width="1.88671875" style="1" customWidth="1"/>
    <col min="537" max="537" width="14" style="1" customWidth="1"/>
    <col min="538" max="538" width="2.5546875" style="1" customWidth="1"/>
    <col min="539" max="767" width="8.88671875" style="1"/>
    <col min="768" max="768" width="4.109375" style="1" customWidth="1"/>
    <col min="769" max="769" width="4.5546875" style="1" customWidth="1"/>
    <col min="770" max="770" width="3.88671875" style="1" customWidth="1"/>
    <col min="771" max="773" width="8.109375" style="1" customWidth="1"/>
    <col min="774" max="774" width="9.6640625" style="1" customWidth="1"/>
    <col min="775" max="775" width="1.5546875" style="1" customWidth="1"/>
    <col min="776" max="776" width="9.33203125" style="1" customWidth="1"/>
    <col min="777" max="777" width="2.21875" style="1" customWidth="1"/>
    <col min="778" max="778" width="1.5546875" style="1" customWidth="1"/>
    <col min="779" max="779" width="3.5546875" style="1" customWidth="1"/>
    <col min="780" max="780" width="4" style="1" customWidth="1"/>
    <col min="781" max="781" width="1.88671875" style="1" customWidth="1"/>
    <col min="782" max="782" width="3.21875" style="1" customWidth="1"/>
    <col min="783" max="783" width="4.33203125" style="1" customWidth="1"/>
    <col min="784" max="784" width="2.109375" style="1" customWidth="1"/>
    <col min="785" max="785" width="3.109375" style="1" customWidth="1"/>
    <col min="786" max="786" width="3.21875" style="1" customWidth="1"/>
    <col min="787" max="787" width="3.33203125" style="1" customWidth="1"/>
    <col min="788" max="788" width="3.44140625" style="1" customWidth="1"/>
    <col min="789" max="789" width="2.6640625" style="1" customWidth="1"/>
    <col min="790" max="791" width="1.6640625" style="1" customWidth="1"/>
    <col min="792" max="792" width="1.88671875" style="1" customWidth="1"/>
    <col min="793" max="793" width="14" style="1" customWidth="1"/>
    <col min="794" max="794" width="2.5546875" style="1" customWidth="1"/>
    <col min="795" max="1023" width="8.88671875" style="1"/>
    <col min="1024" max="1024" width="4.109375" style="1" customWidth="1"/>
    <col min="1025" max="1025" width="4.5546875" style="1" customWidth="1"/>
    <col min="1026" max="1026" width="3.88671875" style="1" customWidth="1"/>
    <col min="1027" max="1029" width="8.109375" style="1" customWidth="1"/>
    <col min="1030" max="1030" width="9.6640625" style="1" customWidth="1"/>
    <col min="1031" max="1031" width="1.5546875" style="1" customWidth="1"/>
    <col min="1032" max="1032" width="9.33203125" style="1" customWidth="1"/>
    <col min="1033" max="1033" width="2.21875" style="1" customWidth="1"/>
    <col min="1034" max="1034" width="1.5546875" style="1" customWidth="1"/>
    <col min="1035" max="1035" width="3.5546875" style="1" customWidth="1"/>
    <col min="1036" max="1036" width="4" style="1" customWidth="1"/>
    <col min="1037" max="1037" width="1.88671875" style="1" customWidth="1"/>
    <col min="1038" max="1038" width="3.21875" style="1" customWidth="1"/>
    <col min="1039" max="1039" width="4.33203125" style="1" customWidth="1"/>
    <col min="1040" max="1040" width="2.109375" style="1" customWidth="1"/>
    <col min="1041" max="1041" width="3.109375" style="1" customWidth="1"/>
    <col min="1042" max="1042" width="3.21875" style="1" customWidth="1"/>
    <col min="1043" max="1043" width="3.33203125" style="1" customWidth="1"/>
    <col min="1044" max="1044" width="3.44140625" style="1" customWidth="1"/>
    <col min="1045" max="1045" width="2.6640625" style="1" customWidth="1"/>
    <col min="1046" max="1047" width="1.6640625" style="1" customWidth="1"/>
    <col min="1048" max="1048" width="1.88671875" style="1" customWidth="1"/>
    <col min="1049" max="1049" width="14" style="1" customWidth="1"/>
    <col min="1050" max="1050" width="2.5546875" style="1" customWidth="1"/>
    <col min="1051" max="1279" width="8.88671875" style="1"/>
    <col min="1280" max="1280" width="4.109375" style="1" customWidth="1"/>
    <col min="1281" max="1281" width="4.5546875" style="1" customWidth="1"/>
    <col min="1282" max="1282" width="3.88671875" style="1" customWidth="1"/>
    <col min="1283" max="1285" width="8.109375" style="1" customWidth="1"/>
    <col min="1286" max="1286" width="9.6640625" style="1" customWidth="1"/>
    <col min="1287" max="1287" width="1.5546875" style="1" customWidth="1"/>
    <col min="1288" max="1288" width="9.33203125" style="1" customWidth="1"/>
    <col min="1289" max="1289" width="2.21875" style="1" customWidth="1"/>
    <col min="1290" max="1290" width="1.5546875" style="1" customWidth="1"/>
    <col min="1291" max="1291" width="3.5546875" style="1" customWidth="1"/>
    <col min="1292" max="1292" width="4" style="1" customWidth="1"/>
    <col min="1293" max="1293" width="1.88671875" style="1" customWidth="1"/>
    <col min="1294" max="1294" width="3.21875" style="1" customWidth="1"/>
    <col min="1295" max="1295" width="4.33203125" style="1" customWidth="1"/>
    <col min="1296" max="1296" width="2.109375" style="1" customWidth="1"/>
    <col min="1297" max="1297" width="3.109375" style="1" customWidth="1"/>
    <col min="1298" max="1298" width="3.21875" style="1" customWidth="1"/>
    <col min="1299" max="1299" width="3.33203125" style="1" customWidth="1"/>
    <col min="1300" max="1300" width="3.44140625" style="1" customWidth="1"/>
    <col min="1301" max="1301" width="2.6640625" style="1" customWidth="1"/>
    <col min="1302" max="1303" width="1.6640625" style="1" customWidth="1"/>
    <col min="1304" max="1304" width="1.88671875" style="1" customWidth="1"/>
    <col min="1305" max="1305" width="14" style="1" customWidth="1"/>
    <col min="1306" max="1306" width="2.5546875" style="1" customWidth="1"/>
    <col min="1307" max="1535" width="8.88671875" style="1"/>
    <col min="1536" max="1536" width="4.109375" style="1" customWidth="1"/>
    <col min="1537" max="1537" width="4.5546875" style="1" customWidth="1"/>
    <col min="1538" max="1538" width="3.88671875" style="1" customWidth="1"/>
    <col min="1539" max="1541" width="8.109375" style="1" customWidth="1"/>
    <col min="1542" max="1542" width="9.6640625" style="1" customWidth="1"/>
    <col min="1543" max="1543" width="1.5546875" style="1" customWidth="1"/>
    <col min="1544" max="1544" width="9.33203125" style="1" customWidth="1"/>
    <col min="1545" max="1545" width="2.21875" style="1" customWidth="1"/>
    <col min="1546" max="1546" width="1.5546875" style="1" customWidth="1"/>
    <col min="1547" max="1547" width="3.5546875" style="1" customWidth="1"/>
    <col min="1548" max="1548" width="4" style="1" customWidth="1"/>
    <col min="1549" max="1549" width="1.88671875" style="1" customWidth="1"/>
    <col min="1550" max="1550" width="3.21875" style="1" customWidth="1"/>
    <col min="1551" max="1551" width="4.33203125" style="1" customWidth="1"/>
    <col min="1552" max="1552" width="2.109375" style="1" customWidth="1"/>
    <col min="1553" max="1553" width="3.109375" style="1" customWidth="1"/>
    <col min="1554" max="1554" width="3.21875" style="1" customWidth="1"/>
    <col min="1555" max="1555" width="3.33203125" style="1" customWidth="1"/>
    <col min="1556" max="1556" width="3.44140625" style="1" customWidth="1"/>
    <col min="1557" max="1557" width="2.6640625" style="1" customWidth="1"/>
    <col min="1558" max="1559" width="1.6640625" style="1" customWidth="1"/>
    <col min="1560" max="1560" width="1.88671875" style="1" customWidth="1"/>
    <col min="1561" max="1561" width="14" style="1" customWidth="1"/>
    <col min="1562" max="1562" width="2.5546875" style="1" customWidth="1"/>
    <col min="1563" max="1791" width="8.88671875" style="1"/>
    <col min="1792" max="1792" width="4.109375" style="1" customWidth="1"/>
    <col min="1793" max="1793" width="4.5546875" style="1" customWidth="1"/>
    <col min="1794" max="1794" width="3.88671875" style="1" customWidth="1"/>
    <col min="1795" max="1797" width="8.109375" style="1" customWidth="1"/>
    <col min="1798" max="1798" width="9.6640625" style="1" customWidth="1"/>
    <col min="1799" max="1799" width="1.5546875" style="1" customWidth="1"/>
    <col min="1800" max="1800" width="9.33203125" style="1" customWidth="1"/>
    <col min="1801" max="1801" width="2.21875" style="1" customWidth="1"/>
    <col min="1802" max="1802" width="1.5546875" style="1" customWidth="1"/>
    <col min="1803" max="1803" width="3.5546875" style="1" customWidth="1"/>
    <col min="1804" max="1804" width="4" style="1" customWidth="1"/>
    <col min="1805" max="1805" width="1.88671875" style="1" customWidth="1"/>
    <col min="1806" max="1806" width="3.21875" style="1" customWidth="1"/>
    <col min="1807" max="1807" width="4.33203125" style="1" customWidth="1"/>
    <col min="1808" max="1808" width="2.109375" style="1" customWidth="1"/>
    <col min="1809" max="1809" width="3.109375" style="1" customWidth="1"/>
    <col min="1810" max="1810" width="3.21875" style="1" customWidth="1"/>
    <col min="1811" max="1811" width="3.33203125" style="1" customWidth="1"/>
    <col min="1812" max="1812" width="3.44140625" style="1" customWidth="1"/>
    <col min="1813" max="1813" width="2.6640625" style="1" customWidth="1"/>
    <col min="1814" max="1815" width="1.6640625" style="1" customWidth="1"/>
    <col min="1816" max="1816" width="1.88671875" style="1" customWidth="1"/>
    <col min="1817" max="1817" width="14" style="1" customWidth="1"/>
    <col min="1818" max="1818" width="2.5546875" style="1" customWidth="1"/>
    <col min="1819" max="2047" width="8.88671875" style="1"/>
    <col min="2048" max="2048" width="4.109375" style="1" customWidth="1"/>
    <col min="2049" max="2049" width="4.5546875" style="1" customWidth="1"/>
    <col min="2050" max="2050" width="3.88671875" style="1" customWidth="1"/>
    <col min="2051" max="2053" width="8.109375" style="1" customWidth="1"/>
    <col min="2054" max="2054" width="9.6640625" style="1" customWidth="1"/>
    <col min="2055" max="2055" width="1.5546875" style="1" customWidth="1"/>
    <col min="2056" max="2056" width="9.33203125" style="1" customWidth="1"/>
    <col min="2057" max="2057" width="2.21875" style="1" customWidth="1"/>
    <col min="2058" max="2058" width="1.5546875" style="1" customWidth="1"/>
    <col min="2059" max="2059" width="3.5546875" style="1" customWidth="1"/>
    <col min="2060" max="2060" width="4" style="1" customWidth="1"/>
    <col min="2061" max="2061" width="1.88671875" style="1" customWidth="1"/>
    <col min="2062" max="2062" width="3.21875" style="1" customWidth="1"/>
    <col min="2063" max="2063" width="4.33203125" style="1" customWidth="1"/>
    <col min="2064" max="2064" width="2.109375" style="1" customWidth="1"/>
    <col min="2065" max="2065" width="3.109375" style="1" customWidth="1"/>
    <col min="2066" max="2066" width="3.21875" style="1" customWidth="1"/>
    <col min="2067" max="2067" width="3.33203125" style="1" customWidth="1"/>
    <col min="2068" max="2068" width="3.44140625" style="1" customWidth="1"/>
    <col min="2069" max="2069" width="2.6640625" style="1" customWidth="1"/>
    <col min="2070" max="2071" width="1.6640625" style="1" customWidth="1"/>
    <col min="2072" max="2072" width="1.88671875" style="1" customWidth="1"/>
    <col min="2073" max="2073" width="14" style="1" customWidth="1"/>
    <col min="2074" max="2074" width="2.5546875" style="1" customWidth="1"/>
    <col min="2075" max="2303" width="8.88671875" style="1"/>
    <col min="2304" max="2304" width="4.109375" style="1" customWidth="1"/>
    <col min="2305" max="2305" width="4.5546875" style="1" customWidth="1"/>
    <col min="2306" max="2306" width="3.88671875" style="1" customWidth="1"/>
    <col min="2307" max="2309" width="8.109375" style="1" customWidth="1"/>
    <col min="2310" max="2310" width="9.6640625" style="1" customWidth="1"/>
    <col min="2311" max="2311" width="1.5546875" style="1" customWidth="1"/>
    <col min="2312" max="2312" width="9.33203125" style="1" customWidth="1"/>
    <col min="2313" max="2313" width="2.21875" style="1" customWidth="1"/>
    <col min="2314" max="2314" width="1.5546875" style="1" customWidth="1"/>
    <col min="2315" max="2315" width="3.5546875" style="1" customWidth="1"/>
    <col min="2316" max="2316" width="4" style="1" customWidth="1"/>
    <col min="2317" max="2317" width="1.88671875" style="1" customWidth="1"/>
    <col min="2318" max="2318" width="3.21875" style="1" customWidth="1"/>
    <col min="2319" max="2319" width="4.33203125" style="1" customWidth="1"/>
    <col min="2320" max="2320" width="2.109375" style="1" customWidth="1"/>
    <col min="2321" max="2321" width="3.109375" style="1" customWidth="1"/>
    <col min="2322" max="2322" width="3.21875" style="1" customWidth="1"/>
    <col min="2323" max="2323" width="3.33203125" style="1" customWidth="1"/>
    <col min="2324" max="2324" width="3.44140625" style="1" customWidth="1"/>
    <col min="2325" max="2325" width="2.6640625" style="1" customWidth="1"/>
    <col min="2326" max="2327" width="1.6640625" style="1" customWidth="1"/>
    <col min="2328" max="2328" width="1.88671875" style="1" customWidth="1"/>
    <col min="2329" max="2329" width="14" style="1" customWidth="1"/>
    <col min="2330" max="2330" width="2.5546875" style="1" customWidth="1"/>
    <col min="2331" max="2559" width="8.88671875" style="1"/>
    <col min="2560" max="2560" width="4.109375" style="1" customWidth="1"/>
    <col min="2561" max="2561" width="4.5546875" style="1" customWidth="1"/>
    <col min="2562" max="2562" width="3.88671875" style="1" customWidth="1"/>
    <col min="2563" max="2565" width="8.109375" style="1" customWidth="1"/>
    <col min="2566" max="2566" width="9.6640625" style="1" customWidth="1"/>
    <col min="2567" max="2567" width="1.5546875" style="1" customWidth="1"/>
    <col min="2568" max="2568" width="9.33203125" style="1" customWidth="1"/>
    <col min="2569" max="2569" width="2.21875" style="1" customWidth="1"/>
    <col min="2570" max="2570" width="1.5546875" style="1" customWidth="1"/>
    <col min="2571" max="2571" width="3.5546875" style="1" customWidth="1"/>
    <col min="2572" max="2572" width="4" style="1" customWidth="1"/>
    <col min="2573" max="2573" width="1.88671875" style="1" customWidth="1"/>
    <col min="2574" max="2574" width="3.21875" style="1" customWidth="1"/>
    <col min="2575" max="2575" width="4.33203125" style="1" customWidth="1"/>
    <col min="2576" max="2576" width="2.109375" style="1" customWidth="1"/>
    <col min="2577" max="2577" width="3.109375" style="1" customWidth="1"/>
    <col min="2578" max="2578" width="3.21875" style="1" customWidth="1"/>
    <col min="2579" max="2579" width="3.33203125" style="1" customWidth="1"/>
    <col min="2580" max="2580" width="3.44140625" style="1" customWidth="1"/>
    <col min="2581" max="2581" width="2.6640625" style="1" customWidth="1"/>
    <col min="2582" max="2583" width="1.6640625" style="1" customWidth="1"/>
    <col min="2584" max="2584" width="1.88671875" style="1" customWidth="1"/>
    <col min="2585" max="2585" width="14" style="1" customWidth="1"/>
    <col min="2586" max="2586" width="2.5546875" style="1" customWidth="1"/>
    <col min="2587" max="2815" width="8.88671875" style="1"/>
    <col min="2816" max="2816" width="4.109375" style="1" customWidth="1"/>
    <col min="2817" max="2817" width="4.5546875" style="1" customWidth="1"/>
    <col min="2818" max="2818" width="3.88671875" style="1" customWidth="1"/>
    <col min="2819" max="2821" width="8.109375" style="1" customWidth="1"/>
    <col min="2822" max="2822" width="9.6640625" style="1" customWidth="1"/>
    <col min="2823" max="2823" width="1.5546875" style="1" customWidth="1"/>
    <col min="2824" max="2824" width="9.33203125" style="1" customWidth="1"/>
    <col min="2825" max="2825" width="2.21875" style="1" customWidth="1"/>
    <col min="2826" max="2826" width="1.5546875" style="1" customWidth="1"/>
    <col min="2827" max="2827" width="3.5546875" style="1" customWidth="1"/>
    <col min="2828" max="2828" width="4" style="1" customWidth="1"/>
    <col min="2829" max="2829" width="1.88671875" style="1" customWidth="1"/>
    <col min="2830" max="2830" width="3.21875" style="1" customWidth="1"/>
    <col min="2831" max="2831" width="4.33203125" style="1" customWidth="1"/>
    <col min="2832" max="2832" width="2.109375" style="1" customWidth="1"/>
    <col min="2833" max="2833" width="3.109375" style="1" customWidth="1"/>
    <col min="2834" max="2834" width="3.21875" style="1" customWidth="1"/>
    <col min="2835" max="2835" width="3.33203125" style="1" customWidth="1"/>
    <col min="2836" max="2836" width="3.44140625" style="1" customWidth="1"/>
    <col min="2837" max="2837" width="2.6640625" style="1" customWidth="1"/>
    <col min="2838" max="2839" width="1.6640625" style="1" customWidth="1"/>
    <col min="2840" max="2840" width="1.88671875" style="1" customWidth="1"/>
    <col min="2841" max="2841" width="14" style="1" customWidth="1"/>
    <col min="2842" max="2842" width="2.5546875" style="1" customWidth="1"/>
    <col min="2843" max="3071" width="8.88671875" style="1"/>
    <col min="3072" max="3072" width="4.109375" style="1" customWidth="1"/>
    <col min="3073" max="3073" width="4.5546875" style="1" customWidth="1"/>
    <col min="3074" max="3074" width="3.88671875" style="1" customWidth="1"/>
    <col min="3075" max="3077" width="8.109375" style="1" customWidth="1"/>
    <col min="3078" max="3078" width="9.6640625" style="1" customWidth="1"/>
    <col min="3079" max="3079" width="1.5546875" style="1" customWidth="1"/>
    <col min="3080" max="3080" width="9.33203125" style="1" customWidth="1"/>
    <col min="3081" max="3081" width="2.21875" style="1" customWidth="1"/>
    <col min="3082" max="3082" width="1.5546875" style="1" customWidth="1"/>
    <col min="3083" max="3083" width="3.5546875" style="1" customWidth="1"/>
    <col min="3084" max="3084" width="4" style="1" customWidth="1"/>
    <col min="3085" max="3085" width="1.88671875" style="1" customWidth="1"/>
    <col min="3086" max="3086" width="3.21875" style="1" customWidth="1"/>
    <col min="3087" max="3087" width="4.33203125" style="1" customWidth="1"/>
    <col min="3088" max="3088" width="2.109375" style="1" customWidth="1"/>
    <col min="3089" max="3089" width="3.109375" style="1" customWidth="1"/>
    <col min="3090" max="3090" width="3.21875" style="1" customWidth="1"/>
    <col min="3091" max="3091" width="3.33203125" style="1" customWidth="1"/>
    <col min="3092" max="3092" width="3.44140625" style="1" customWidth="1"/>
    <col min="3093" max="3093" width="2.6640625" style="1" customWidth="1"/>
    <col min="3094" max="3095" width="1.6640625" style="1" customWidth="1"/>
    <col min="3096" max="3096" width="1.88671875" style="1" customWidth="1"/>
    <col min="3097" max="3097" width="14" style="1" customWidth="1"/>
    <col min="3098" max="3098" width="2.5546875" style="1" customWidth="1"/>
    <col min="3099" max="3327" width="8.88671875" style="1"/>
    <col min="3328" max="3328" width="4.109375" style="1" customWidth="1"/>
    <col min="3329" max="3329" width="4.5546875" style="1" customWidth="1"/>
    <col min="3330" max="3330" width="3.88671875" style="1" customWidth="1"/>
    <col min="3331" max="3333" width="8.109375" style="1" customWidth="1"/>
    <col min="3334" max="3334" width="9.6640625" style="1" customWidth="1"/>
    <col min="3335" max="3335" width="1.5546875" style="1" customWidth="1"/>
    <col min="3336" max="3336" width="9.33203125" style="1" customWidth="1"/>
    <col min="3337" max="3337" width="2.21875" style="1" customWidth="1"/>
    <col min="3338" max="3338" width="1.5546875" style="1" customWidth="1"/>
    <col min="3339" max="3339" width="3.5546875" style="1" customWidth="1"/>
    <col min="3340" max="3340" width="4" style="1" customWidth="1"/>
    <col min="3341" max="3341" width="1.88671875" style="1" customWidth="1"/>
    <col min="3342" max="3342" width="3.21875" style="1" customWidth="1"/>
    <col min="3343" max="3343" width="4.33203125" style="1" customWidth="1"/>
    <col min="3344" max="3344" width="2.109375" style="1" customWidth="1"/>
    <col min="3345" max="3345" width="3.109375" style="1" customWidth="1"/>
    <col min="3346" max="3346" width="3.21875" style="1" customWidth="1"/>
    <col min="3347" max="3347" width="3.33203125" style="1" customWidth="1"/>
    <col min="3348" max="3348" width="3.44140625" style="1" customWidth="1"/>
    <col min="3349" max="3349" width="2.6640625" style="1" customWidth="1"/>
    <col min="3350" max="3351" width="1.6640625" style="1" customWidth="1"/>
    <col min="3352" max="3352" width="1.88671875" style="1" customWidth="1"/>
    <col min="3353" max="3353" width="14" style="1" customWidth="1"/>
    <col min="3354" max="3354" width="2.5546875" style="1" customWidth="1"/>
    <col min="3355" max="3583" width="8.88671875" style="1"/>
    <col min="3584" max="3584" width="4.109375" style="1" customWidth="1"/>
    <col min="3585" max="3585" width="4.5546875" style="1" customWidth="1"/>
    <col min="3586" max="3586" width="3.88671875" style="1" customWidth="1"/>
    <col min="3587" max="3589" width="8.109375" style="1" customWidth="1"/>
    <col min="3590" max="3590" width="9.6640625" style="1" customWidth="1"/>
    <col min="3591" max="3591" width="1.5546875" style="1" customWidth="1"/>
    <col min="3592" max="3592" width="9.33203125" style="1" customWidth="1"/>
    <col min="3593" max="3593" width="2.21875" style="1" customWidth="1"/>
    <col min="3594" max="3594" width="1.5546875" style="1" customWidth="1"/>
    <col min="3595" max="3595" width="3.5546875" style="1" customWidth="1"/>
    <col min="3596" max="3596" width="4" style="1" customWidth="1"/>
    <col min="3597" max="3597" width="1.88671875" style="1" customWidth="1"/>
    <col min="3598" max="3598" width="3.21875" style="1" customWidth="1"/>
    <col min="3599" max="3599" width="4.33203125" style="1" customWidth="1"/>
    <col min="3600" max="3600" width="2.109375" style="1" customWidth="1"/>
    <col min="3601" max="3601" width="3.109375" style="1" customWidth="1"/>
    <col min="3602" max="3602" width="3.21875" style="1" customWidth="1"/>
    <col min="3603" max="3603" width="3.33203125" style="1" customWidth="1"/>
    <col min="3604" max="3604" width="3.44140625" style="1" customWidth="1"/>
    <col min="3605" max="3605" width="2.6640625" style="1" customWidth="1"/>
    <col min="3606" max="3607" width="1.6640625" style="1" customWidth="1"/>
    <col min="3608" max="3608" width="1.88671875" style="1" customWidth="1"/>
    <col min="3609" max="3609" width="14" style="1" customWidth="1"/>
    <col min="3610" max="3610" width="2.5546875" style="1" customWidth="1"/>
    <col min="3611" max="3839" width="8.88671875" style="1"/>
    <col min="3840" max="3840" width="4.109375" style="1" customWidth="1"/>
    <col min="3841" max="3841" width="4.5546875" style="1" customWidth="1"/>
    <col min="3842" max="3842" width="3.88671875" style="1" customWidth="1"/>
    <col min="3843" max="3845" width="8.109375" style="1" customWidth="1"/>
    <col min="3846" max="3846" width="9.6640625" style="1" customWidth="1"/>
    <col min="3847" max="3847" width="1.5546875" style="1" customWidth="1"/>
    <col min="3848" max="3848" width="9.33203125" style="1" customWidth="1"/>
    <col min="3849" max="3849" width="2.21875" style="1" customWidth="1"/>
    <col min="3850" max="3850" width="1.5546875" style="1" customWidth="1"/>
    <col min="3851" max="3851" width="3.5546875" style="1" customWidth="1"/>
    <col min="3852" max="3852" width="4" style="1" customWidth="1"/>
    <col min="3853" max="3853" width="1.88671875" style="1" customWidth="1"/>
    <col min="3854" max="3854" width="3.21875" style="1" customWidth="1"/>
    <col min="3855" max="3855" width="4.33203125" style="1" customWidth="1"/>
    <col min="3856" max="3856" width="2.109375" style="1" customWidth="1"/>
    <col min="3857" max="3857" width="3.109375" style="1" customWidth="1"/>
    <col min="3858" max="3858" width="3.21875" style="1" customWidth="1"/>
    <col min="3859" max="3859" width="3.33203125" style="1" customWidth="1"/>
    <col min="3860" max="3860" width="3.44140625" style="1" customWidth="1"/>
    <col min="3861" max="3861" width="2.6640625" style="1" customWidth="1"/>
    <col min="3862" max="3863" width="1.6640625" style="1" customWidth="1"/>
    <col min="3864" max="3864" width="1.88671875" style="1" customWidth="1"/>
    <col min="3865" max="3865" width="14" style="1" customWidth="1"/>
    <col min="3866" max="3866" width="2.5546875" style="1" customWidth="1"/>
    <col min="3867" max="4095" width="8.88671875" style="1"/>
    <col min="4096" max="4096" width="4.109375" style="1" customWidth="1"/>
    <col min="4097" max="4097" width="4.5546875" style="1" customWidth="1"/>
    <col min="4098" max="4098" width="3.88671875" style="1" customWidth="1"/>
    <col min="4099" max="4101" width="8.109375" style="1" customWidth="1"/>
    <col min="4102" max="4102" width="9.6640625" style="1" customWidth="1"/>
    <col min="4103" max="4103" width="1.5546875" style="1" customWidth="1"/>
    <col min="4104" max="4104" width="9.33203125" style="1" customWidth="1"/>
    <col min="4105" max="4105" width="2.21875" style="1" customWidth="1"/>
    <col min="4106" max="4106" width="1.5546875" style="1" customWidth="1"/>
    <col min="4107" max="4107" width="3.5546875" style="1" customWidth="1"/>
    <col min="4108" max="4108" width="4" style="1" customWidth="1"/>
    <col min="4109" max="4109" width="1.88671875" style="1" customWidth="1"/>
    <col min="4110" max="4110" width="3.21875" style="1" customWidth="1"/>
    <col min="4111" max="4111" width="4.33203125" style="1" customWidth="1"/>
    <col min="4112" max="4112" width="2.109375" style="1" customWidth="1"/>
    <col min="4113" max="4113" width="3.109375" style="1" customWidth="1"/>
    <col min="4114" max="4114" width="3.21875" style="1" customWidth="1"/>
    <col min="4115" max="4115" width="3.33203125" style="1" customWidth="1"/>
    <col min="4116" max="4116" width="3.44140625" style="1" customWidth="1"/>
    <col min="4117" max="4117" width="2.6640625" style="1" customWidth="1"/>
    <col min="4118" max="4119" width="1.6640625" style="1" customWidth="1"/>
    <col min="4120" max="4120" width="1.88671875" style="1" customWidth="1"/>
    <col min="4121" max="4121" width="14" style="1" customWidth="1"/>
    <col min="4122" max="4122" width="2.5546875" style="1" customWidth="1"/>
    <col min="4123" max="4351" width="8.88671875" style="1"/>
    <col min="4352" max="4352" width="4.109375" style="1" customWidth="1"/>
    <col min="4353" max="4353" width="4.5546875" style="1" customWidth="1"/>
    <col min="4354" max="4354" width="3.88671875" style="1" customWidth="1"/>
    <col min="4355" max="4357" width="8.109375" style="1" customWidth="1"/>
    <col min="4358" max="4358" width="9.6640625" style="1" customWidth="1"/>
    <col min="4359" max="4359" width="1.5546875" style="1" customWidth="1"/>
    <col min="4360" max="4360" width="9.33203125" style="1" customWidth="1"/>
    <col min="4361" max="4361" width="2.21875" style="1" customWidth="1"/>
    <col min="4362" max="4362" width="1.5546875" style="1" customWidth="1"/>
    <col min="4363" max="4363" width="3.5546875" style="1" customWidth="1"/>
    <col min="4364" max="4364" width="4" style="1" customWidth="1"/>
    <col min="4365" max="4365" width="1.88671875" style="1" customWidth="1"/>
    <col min="4366" max="4366" width="3.21875" style="1" customWidth="1"/>
    <col min="4367" max="4367" width="4.33203125" style="1" customWidth="1"/>
    <col min="4368" max="4368" width="2.109375" style="1" customWidth="1"/>
    <col min="4369" max="4369" width="3.109375" style="1" customWidth="1"/>
    <col min="4370" max="4370" width="3.21875" style="1" customWidth="1"/>
    <col min="4371" max="4371" width="3.33203125" style="1" customWidth="1"/>
    <col min="4372" max="4372" width="3.44140625" style="1" customWidth="1"/>
    <col min="4373" max="4373" width="2.6640625" style="1" customWidth="1"/>
    <col min="4374" max="4375" width="1.6640625" style="1" customWidth="1"/>
    <col min="4376" max="4376" width="1.88671875" style="1" customWidth="1"/>
    <col min="4377" max="4377" width="14" style="1" customWidth="1"/>
    <col min="4378" max="4378" width="2.5546875" style="1" customWidth="1"/>
    <col min="4379" max="4607" width="8.88671875" style="1"/>
    <col min="4608" max="4608" width="4.109375" style="1" customWidth="1"/>
    <col min="4609" max="4609" width="4.5546875" style="1" customWidth="1"/>
    <col min="4610" max="4610" width="3.88671875" style="1" customWidth="1"/>
    <col min="4611" max="4613" width="8.109375" style="1" customWidth="1"/>
    <col min="4614" max="4614" width="9.6640625" style="1" customWidth="1"/>
    <col min="4615" max="4615" width="1.5546875" style="1" customWidth="1"/>
    <col min="4616" max="4616" width="9.33203125" style="1" customWidth="1"/>
    <col min="4617" max="4617" width="2.21875" style="1" customWidth="1"/>
    <col min="4618" max="4618" width="1.5546875" style="1" customWidth="1"/>
    <col min="4619" max="4619" width="3.5546875" style="1" customWidth="1"/>
    <col min="4620" max="4620" width="4" style="1" customWidth="1"/>
    <col min="4621" max="4621" width="1.88671875" style="1" customWidth="1"/>
    <col min="4622" max="4622" width="3.21875" style="1" customWidth="1"/>
    <col min="4623" max="4623" width="4.33203125" style="1" customWidth="1"/>
    <col min="4624" max="4624" width="2.109375" style="1" customWidth="1"/>
    <col min="4625" max="4625" width="3.109375" style="1" customWidth="1"/>
    <col min="4626" max="4626" width="3.21875" style="1" customWidth="1"/>
    <col min="4627" max="4627" width="3.33203125" style="1" customWidth="1"/>
    <col min="4628" max="4628" width="3.44140625" style="1" customWidth="1"/>
    <col min="4629" max="4629" width="2.6640625" style="1" customWidth="1"/>
    <col min="4630" max="4631" width="1.6640625" style="1" customWidth="1"/>
    <col min="4632" max="4632" width="1.88671875" style="1" customWidth="1"/>
    <col min="4633" max="4633" width="14" style="1" customWidth="1"/>
    <col min="4634" max="4634" width="2.5546875" style="1" customWidth="1"/>
    <col min="4635" max="4863" width="8.88671875" style="1"/>
    <col min="4864" max="4864" width="4.109375" style="1" customWidth="1"/>
    <col min="4865" max="4865" width="4.5546875" style="1" customWidth="1"/>
    <col min="4866" max="4866" width="3.88671875" style="1" customWidth="1"/>
    <col min="4867" max="4869" width="8.109375" style="1" customWidth="1"/>
    <col min="4870" max="4870" width="9.6640625" style="1" customWidth="1"/>
    <col min="4871" max="4871" width="1.5546875" style="1" customWidth="1"/>
    <col min="4872" max="4872" width="9.33203125" style="1" customWidth="1"/>
    <col min="4873" max="4873" width="2.21875" style="1" customWidth="1"/>
    <col min="4874" max="4874" width="1.5546875" style="1" customWidth="1"/>
    <col min="4875" max="4875" width="3.5546875" style="1" customWidth="1"/>
    <col min="4876" max="4876" width="4" style="1" customWidth="1"/>
    <col min="4877" max="4877" width="1.88671875" style="1" customWidth="1"/>
    <col min="4878" max="4878" width="3.21875" style="1" customWidth="1"/>
    <col min="4879" max="4879" width="4.33203125" style="1" customWidth="1"/>
    <col min="4880" max="4880" width="2.109375" style="1" customWidth="1"/>
    <col min="4881" max="4881" width="3.109375" style="1" customWidth="1"/>
    <col min="4882" max="4882" width="3.21875" style="1" customWidth="1"/>
    <col min="4883" max="4883" width="3.33203125" style="1" customWidth="1"/>
    <col min="4884" max="4884" width="3.44140625" style="1" customWidth="1"/>
    <col min="4885" max="4885" width="2.6640625" style="1" customWidth="1"/>
    <col min="4886" max="4887" width="1.6640625" style="1" customWidth="1"/>
    <col min="4888" max="4888" width="1.88671875" style="1" customWidth="1"/>
    <col min="4889" max="4889" width="14" style="1" customWidth="1"/>
    <col min="4890" max="4890" width="2.5546875" style="1" customWidth="1"/>
    <col min="4891" max="5119" width="8.88671875" style="1"/>
    <col min="5120" max="5120" width="4.109375" style="1" customWidth="1"/>
    <col min="5121" max="5121" width="4.5546875" style="1" customWidth="1"/>
    <col min="5122" max="5122" width="3.88671875" style="1" customWidth="1"/>
    <col min="5123" max="5125" width="8.109375" style="1" customWidth="1"/>
    <col min="5126" max="5126" width="9.6640625" style="1" customWidth="1"/>
    <col min="5127" max="5127" width="1.5546875" style="1" customWidth="1"/>
    <col min="5128" max="5128" width="9.33203125" style="1" customWidth="1"/>
    <col min="5129" max="5129" width="2.21875" style="1" customWidth="1"/>
    <col min="5130" max="5130" width="1.5546875" style="1" customWidth="1"/>
    <col min="5131" max="5131" width="3.5546875" style="1" customWidth="1"/>
    <col min="5132" max="5132" width="4" style="1" customWidth="1"/>
    <col min="5133" max="5133" width="1.88671875" style="1" customWidth="1"/>
    <col min="5134" max="5134" width="3.21875" style="1" customWidth="1"/>
    <col min="5135" max="5135" width="4.33203125" style="1" customWidth="1"/>
    <col min="5136" max="5136" width="2.109375" style="1" customWidth="1"/>
    <col min="5137" max="5137" width="3.109375" style="1" customWidth="1"/>
    <col min="5138" max="5138" width="3.21875" style="1" customWidth="1"/>
    <col min="5139" max="5139" width="3.33203125" style="1" customWidth="1"/>
    <col min="5140" max="5140" width="3.44140625" style="1" customWidth="1"/>
    <col min="5141" max="5141" width="2.6640625" style="1" customWidth="1"/>
    <col min="5142" max="5143" width="1.6640625" style="1" customWidth="1"/>
    <col min="5144" max="5144" width="1.88671875" style="1" customWidth="1"/>
    <col min="5145" max="5145" width="14" style="1" customWidth="1"/>
    <col min="5146" max="5146" width="2.5546875" style="1" customWidth="1"/>
    <col min="5147" max="5375" width="8.88671875" style="1"/>
    <col min="5376" max="5376" width="4.109375" style="1" customWidth="1"/>
    <col min="5377" max="5377" width="4.5546875" style="1" customWidth="1"/>
    <col min="5378" max="5378" width="3.88671875" style="1" customWidth="1"/>
    <col min="5379" max="5381" width="8.109375" style="1" customWidth="1"/>
    <col min="5382" max="5382" width="9.6640625" style="1" customWidth="1"/>
    <col min="5383" max="5383" width="1.5546875" style="1" customWidth="1"/>
    <col min="5384" max="5384" width="9.33203125" style="1" customWidth="1"/>
    <col min="5385" max="5385" width="2.21875" style="1" customWidth="1"/>
    <col min="5386" max="5386" width="1.5546875" style="1" customWidth="1"/>
    <col min="5387" max="5387" width="3.5546875" style="1" customWidth="1"/>
    <col min="5388" max="5388" width="4" style="1" customWidth="1"/>
    <col min="5389" max="5389" width="1.88671875" style="1" customWidth="1"/>
    <col min="5390" max="5390" width="3.21875" style="1" customWidth="1"/>
    <col min="5391" max="5391" width="4.33203125" style="1" customWidth="1"/>
    <col min="5392" max="5392" width="2.109375" style="1" customWidth="1"/>
    <col min="5393" max="5393" width="3.109375" style="1" customWidth="1"/>
    <col min="5394" max="5394" width="3.21875" style="1" customWidth="1"/>
    <col min="5395" max="5395" width="3.33203125" style="1" customWidth="1"/>
    <col min="5396" max="5396" width="3.44140625" style="1" customWidth="1"/>
    <col min="5397" max="5397" width="2.6640625" style="1" customWidth="1"/>
    <col min="5398" max="5399" width="1.6640625" style="1" customWidth="1"/>
    <col min="5400" max="5400" width="1.88671875" style="1" customWidth="1"/>
    <col min="5401" max="5401" width="14" style="1" customWidth="1"/>
    <col min="5402" max="5402" width="2.5546875" style="1" customWidth="1"/>
    <col min="5403" max="5631" width="8.88671875" style="1"/>
    <col min="5632" max="5632" width="4.109375" style="1" customWidth="1"/>
    <col min="5633" max="5633" width="4.5546875" style="1" customWidth="1"/>
    <col min="5634" max="5634" width="3.88671875" style="1" customWidth="1"/>
    <col min="5635" max="5637" width="8.109375" style="1" customWidth="1"/>
    <col min="5638" max="5638" width="9.6640625" style="1" customWidth="1"/>
    <col min="5639" max="5639" width="1.5546875" style="1" customWidth="1"/>
    <col min="5640" max="5640" width="9.33203125" style="1" customWidth="1"/>
    <col min="5641" max="5641" width="2.21875" style="1" customWidth="1"/>
    <col min="5642" max="5642" width="1.5546875" style="1" customWidth="1"/>
    <col min="5643" max="5643" width="3.5546875" style="1" customWidth="1"/>
    <col min="5644" max="5644" width="4" style="1" customWidth="1"/>
    <col min="5645" max="5645" width="1.88671875" style="1" customWidth="1"/>
    <col min="5646" max="5646" width="3.21875" style="1" customWidth="1"/>
    <col min="5647" max="5647" width="4.33203125" style="1" customWidth="1"/>
    <col min="5648" max="5648" width="2.109375" style="1" customWidth="1"/>
    <col min="5649" max="5649" width="3.109375" style="1" customWidth="1"/>
    <col min="5650" max="5650" width="3.21875" style="1" customWidth="1"/>
    <col min="5651" max="5651" width="3.33203125" style="1" customWidth="1"/>
    <col min="5652" max="5652" width="3.44140625" style="1" customWidth="1"/>
    <col min="5653" max="5653" width="2.6640625" style="1" customWidth="1"/>
    <col min="5654" max="5655" width="1.6640625" style="1" customWidth="1"/>
    <col min="5656" max="5656" width="1.88671875" style="1" customWidth="1"/>
    <col min="5657" max="5657" width="14" style="1" customWidth="1"/>
    <col min="5658" max="5658" width="2.5546875" style="1" customWidth="1"/>
    <col min="5659" max="5887" width="8.88671875" style="1"/>
    <col min="5888" max="5888" width="4.109375" style="1" customWidth="1"/>
    <col min="5889" max="5889" width="4.5546875" style="1" customWidth="1"/>
    <col min="5890" max="5890" width="3.88671875" style="1" customWidth="1"/>
    <col min="5891" max="5893" width="8.109375" style="1" customWidth="1"/>
    <col min="5894" max="5894" width="9.6640625" style="1" customWidth="1"/>
    <col min="5895" max="5895" width="1.5546875" style="1" customWidth="1"/>
    <col min="5896" max="5896" width="9.33203125" style="1" customWidth="1"/>
    <col min="5897" max="5897" width="2.21875" style="1" customWidth="1"/>
    <col min="5898" max="5898" width="1.5546875" style="1" customWidth="1"/>
    <col min="5899" max="5899" width="3.5546875" style="1" customWidth="1"/>
    <col min="5900" max="5900" width="4" style="1" customWidth="1"/>
    <col min="5901" max="5901" width="1.88671875" style="1" customWidth="1"/>
    <col min="5902" max="5902" width="3.21875" style="1" customWidth="1"/>
    <col min="5903" max="5903" width="4.33203125" style="1" customWidth="1"/>
    <col min="5904" max="5904" width="2.109375" style="1" customWidth="1"/>
    <col min="5905" max="5905" width="3.109375" style="1" customWidth="1"/>
    <col min="5906" max="5906" width="3.21875" style="1" customWidth="1"/>
    <col min="5907" max="5907" width="3.33203125" style="1" customWidth="1"/>
    <col min="5908" max="5908" width="3.44140625" style="1" customWidth="1"/>
    <col min="5909" max="5909" width="2.6640625" style="1" customWidth="1"/>
    <col min="5910" max="5911" width="1.6640625" style="1" customWidth="1"/>
    <col min="5912" max="5912" width="1.88671875" style="1" customWidth="1"/>
    <col min="5913" max="5913" width="14" style="1" customWidth="1"/>
    <col min="5914" max="5914" width="2.5546875" style="1" customWidth="1"/>
    <col min="5915" max="6143" width="8.88671875" style="1"/>
    <col min="6144" max="6144" width="4.109375" style="1" customWidth="1"/>
    <col min="6145" max="6145" width="4.5546875" style="1" customWidth="1"/>
    <col min="6146" max="6146" width="3.88671875" style="1" customWidth="1"/>
    <col min="6147" max="6149" width="8.109375" style="1" customWidth="1"/>
    <col min="6150" max="6150" width="9.6640625" style="1" customWidth="1"/>
    <col min="6151" max="6151" width="1.5546875" style="1" customWidth="1"/>
    <col min="6152" max="6152" width="9.33203125" style="1" customWidth="1"/>
    <col min="6153" max="6153" width="2.21875" style="1" customWidth="1"/>
    <col min="6154" max="6154" width="1.5546875" style="1" customWidth="1"/>
    <col min="6155" max="6155" width="3.5546875" style="1" customWidth="1"/>
    <col min="6156" max="6156" width="4" style="1" customWidth="1"/>
    <col min="6157" max="6157" width="1.88671875" style="1" customWidth="1"/>
    <col min="6158" max="6158" width="3.21875" style="1" customWidth="1"/>
    <col min="6159" max="6159" width="4.33203125" style="1" customWidth="1"/>
    <col min="6160" max="6160" width="2.109375" style="1" customWidth="1"/>
    <col min="6161" max="6161" width="3.109375" style="1" customWidth="1"/>
    <col min="6162" max="6162" width="3.21875" style="1" customWidth="1"/>
    <col min="6163" max="6163" width="3.33203125" style="1" customWidth="1"/>
    <col min="6164" max="6164" width="3.44140625" style="1" customWidth="1"/>
    <col min="6165" max="6165" width="2.6640625" style="1" customWidth="1"/>
    <col min="6166" max="6167" width="1.6640625" style="1" customWidth="1"/>
    <col min="6168" max="6168" width="1.88671875" style="1" customWidth="1"/>
    <col min="6169" max="6169" width="14" style="1" customWidth="1"/>
    <col min="6170" max="6170" width="2.5546875" style="1" customWidth="1"/>
    <col min="6171" max="6399" width="8.88671875" style="1"/>
    <col min="6400" max="6400" width="4.109375" style="1" customWidth="1"/>
    <col min="6401" max="6401" width="4.5546875" style="1" customWidth="1"/>
    <col min="6402" max="6402" width="3.88671875" style="1" customWidth="1"/>
    <col min="6403" max="6405" width="8.109375" style="1" customWidth="1"/>
    <col min="6406" max="6406" width="9.6640625" style="1" customWidth="1"/>
    <col min="6407" max="6407" width="1.5546875" style="1" customWidth="1"/>
    <col min="6408" max="6408" width="9.33203125" style="1" customWidth="1"/>
    <col min="6409" max="6409" width="2.21875" style="1" customWidth="1"/>
    <col min="6410" max="6410" width="1.5546875" style="1" customWidth="1"/>
    <col min="6411" max="6411" width="3.5546875" style="1" customWidth="1"/>
    <col min="6412" max="6412" width="4" style="1" customWidth="1"/>
    <col min="6413" max="6413" width="1.88671875" style="1" customWidth="1"/>
    <col min="6414" max="6414" width="3.21875" style="1" customWidth="1"/>
    <col min="6415" max="6415" width="4.33203125" style="1" customWidth="1"/>
    <col min="6416" max="6416" width="2.109375" style="1" customWidth="1"/>
    <col min="6417" max="6417" width="3.109375" style="1" customWidth="1"/>
    <col min="6418" max="6418" width="3.21875" style="1" customWidth="1"/>
    <col min="6419" max="6419" width="3.33203125" style="1" customWidth="1"/>
    <col min="6420" max="6420" width="3.44140625" style="1" customWidth="1"/>
    <col min="6421" max="6421" width="2.6640625" style="1" customWidth="1"/>
    <col min="6422" max="6423" width="1.6640625" style="1" customWidth="1"/>
    <col min="6424" max="6424" width="1.88671875" style="1" customWidth="1"/>
    <col min="6425" max="6425" width="14" style="1" customWidth="1"/>
    <col min="6426" max="6426" width="2.5546875" style="1" customWidth="1"/>
    <col min="6427" max="6655" width="8.88671875" style="1"/>
    <col min="6656" max="6656" width="4.109375" style="1" customWidth="1"/>
    <col min="6657" max="6657" width="4.5546875" style="1" customWidth="1"/>
    <col min="6658" max="6658" width="3.88671875" style="1" customWidth="1"/>
    <col min="6659" max="6661" width="8.109375" style="1" customWidth="1"/>
    <col min="6662" max="6662" width="9.6640625" style="1" customWidth="1"/>
    <col min="6663" max="6663" width="1.5546875" style="1" customWidth="1"/>
    <col min="6664" max="6664" width="9.33203125" style="1" customWidth="1"/>
    <col min="6665" max="6665" width="2.21875" style="1" customWidth="1"/>
    <col min="6666" max="6666" width="1.5546875" style="1" customWidth="1"/>
    <col min="6667" max="6667" width="3.5546875" style="1" customWidth="1"/>
    <col min="6668" max="6668" width="4" style="1" customWidth="1"/>
    <col min="6669" max="6669" width="1.88671875" style="1" customWidth="1"/>
    <col min="6670" max="6670" width="3.21875" style="1" customWidth="1"/>
    <col min="6671" max="6671" width="4.33203125" style="1" customWidth="1"/>
    <col min="6672" max="6672" width="2.109375" style="1" customWidth="1"/>
    <col min="6673" max="6673" width="3.109375" style="1" customWidth="1"/>
    <col min="6674" max="6674" width="3.21875" style="1" customWidth="1"/>
    <col min="6675" max="6675" width="3.33203125" style="1" customWidth="1"/>
    <col min="6676" max="6676" width="3.44140625" style="1" customWidth="1"/>
    <col min="6677" max="6677" width="2.6640625" style="1" customWidth="1"/>
    <col min="6678" max="6679" width="1.6640625" style="1" customWidth="1"/>
    <col min="6680" max="6680" width="1.88671875" style="1" customWidth="1"/>
    <col min="6681" max="6681" width="14" style="1" customWidth="1"/>
    <col min="6682" max="6682" width="2.5546875" style="1" customWidth="1"/>
    <col min="6683" max="6911" width="8.88671875" style="1"/>
    <col min="6912" max="6912" width="4.109375" style="1" customWidth="1"/>
    <col min="6913" max="6913" width="4.5546875" style="1" customWidth="1"/>
    <col min="6914" max="6914" width="3.88671875" style="1" customWidth="1"/>
    <col min="6915" max="6917" width="8.109375" style="1" customWidth="1"/>
    <col min="6918" max="6918" width="9.6640625" style="1" customWidth="1"/>
    <col min="6919" max="6919" width="1.5546875" style="1" customWidth="1"/>
    <col min="6920" max="6920" width="9.33203125" style="1" customWidth="1"/>
    <col min="6921" max="6921" width="2.21875" style="1" customWidth="1"/>
    <col min="6922" max="6922" width="1.5546875" style="1" customWidth="1"/>
    <col min="6923" max="6923" width="3.5546875" style="1" customWidth="1"/>
    <col min="6924" max="6924" width="4" style="1" customWidth="1"/>
    <col min="6925" max="6925" width="1.88671875" style="1" customWidth="1"/>
    <col min="6926" max="6926" width="3.21875" style="1" customWidth="1"/>
    <col min="6927" max="6927" width="4.33203125" style="1" customWidth="1"/>
    <col min="6928" max="6928" width="2.109375" style="1" customWidth="1"/>
    <col min="6929" max="6929" width="3.109375" style="1" customWidth="1"/>
    <col min="6930" max="6930" width="3.21875" style="1" customWidth="1"/>
    <col min="6931" max="6931" width="3.33203125" style="1" customWidth="1"/>
    <col min="6932" max="6932" width="3.44140625" style="1" customWidth="1"/>
    <col min="6933" max="6933" width="2.6640625" style="1" customWidth="1"/>
    <col min="6934" max="6935" width="1.6640625" style="1" customWidth="1"/>
    <col min="6936" max="6936" width="1.88671875" style="1" customWidth="1"/>
    <col min="6937" max="6937" width="14" style="1" customWidth="1"/>
    <col min="6938" max="6938" width="2.5546875" style="1" customWidth="1"/>
    <col min="6939" max="7167" width="8.88671875" style="1"/>
    <col min="7168" max="7168" width="4.109375" style="1" customWidth="1"/>
    <col min="7169" max="7169" width="4.5546875" style="1" customWidth="1"/>
    <col min="7170" max="7170" width="3.88671875" style="1" customWidth="1"/>
    <col min="7171" max="7173" width="8.109375" style="1" customWidth="1"/>
    <col min="7174" max="7174" width="9.6640625" style="1" customWidth="1"/>
    <col min="7175" max="7175" width="1.5546875" style="1" customWidth="1"/>
    <col min="7176" max="7176" width="9.33203125" style="1" customWidth="1"/>
    <col min="7177" max="7177" width="2.21875" style="1" customWidth="1"/>
    <col min="7178" max="7178" width="1.5546875" style="1" customWidth="1"/>
    <col min="7179" max="7179" width="3.5546875" style="1" customWidth="1"/>
    <col min="7180" max="7180" width="4" style="1" customWidth="1"/>
    <col min="7181" max="7181" width="1.88671875" style="1" customWidth="1"/>
    <col min="7182" max="7182" width="3.21875" style="1" customWidth="1"/>
    <col min="7183" max="7183" width="4.33203125" style="1" customWidth="1"/>
    <col min="7184" max="7184" width="2.109375" style="1" customWidth="1"/>
    <col min="7185" max="7185" width="3.109375" style="1" customWidth="1"/>
    <col min="7186" max="7186" width="3.21875" style="1" customWidth="1"/>
    <col min="7187" max="7187" width="3.33203125" style="1" customWidth="1"/>
    <col min="7188" max="7188" width="3.44140625" style="1" customWidth="1"/>
    <col min="7189" max="7189" width="2.6640625" style="1" customWidth="1"/>
    <col min="7190" max="7191" width="1.6640625" style="1" customWidth="1"/>
    <col min="7192" max="7192" width="1.88671875" style="1" customWidth="1"/>
    <col min="7193" max="7193" width="14" style="1" customWidth="1"/>
    <col min="7194" max="7194" width="2.5546875" style="1" customWidth="1"/>
    <col min="7195" max="7423" width="8.88671875" style="1"/>
    <col min="7424" max="7424" width="4.109375" style="1" customWidth="1"/>
    <col min="7425" max="7425" width="4.5546875" style="1" customWidth="1"/>
    <col min="7426" max="7426" width="3.88671875" style="1" customWidth="1"/>
    <col min="7427" max="7429" width="8.109375" style="1" customWidth="1"/>
    <col min="7430" max="7430" width="9.6640625" style="1" customWidth="1"/>
    <col min="7431" max="7431" width="1.5546875" style="1" customWidth="1"/>
    <col min="7432" max="7432" width="9.33203125" style="1" customWidth="1"/>
    <col min="7433" max="7433" width="2.21875" style="1" customWidth="1"/>
    <col min="7434" max="7434" width="1.5546875" style="1" customWidth="1"/>
    <col min="7435" max="7435" width="3.5546875" style="1" customWidth="1"/>
    <col min="7436" max="7436" width="4" style="1" customWidth="1"/>
    <col min="7437" max="7437" width="1.88671875" style="1" customWidth="1"/>
    <col min="7438" max="7438" width="3.21875" style="1" customWidth="1"/>
    <col min="7439" max="7439" width="4.33203125" style="1" customWidth="1"/>
    <col min="7440" max="7440" width="2.109375" style="1" customWidth="1"/>
    <col min="7441" max="7441" width="3.109375" style="1" customWidth="1"/>
    <col min="7442" max="7442" width="3.21875" style="1" customWidth="1"/>
    <col min="7443" max="7443" width="3.33203125" style="1" customWidth="1"/>
    <col min="7444" max="7444" width="3.44140625" style="1" customWidth="1"/>
    <col min="7445" max="7445" width="2.6640625" style="1" customWidth="1"/>
    <col min="7446" max="7447" width="1.6640625" style="1" customWidth="1"/>
    <col min="7448" max="7448" width="1.88671875" style="1" customWidth="1"/>
    <col min="7449" max="7449" width="14" style="1" customWidth="1"/>
    <col min="7450" max="7450" width="2.5546875" style="1" customWidth="1"/>
    <col min="7451" max="7679" width="8.88671875" style="1"/>
    <col min="7680" max="7680" width="4.109375" style="1" customWidth="1"/>
    <col min="7681" max="7681" width="4.5546875" style="1" customWidth="1"/>
    <col min="7682" max="7682" width="3.88671875" style="1" customWidth="1"/>
    <col min="7683" max="7685" width="8.109375" style="1" customWidth="1"/>
    <col min="7686" max="7686" width="9.6640625" style="1" customWidth="1"/>
    <col min="7687" max="7687" width="1.5546875" style="1" customWidth="1"/>
    <col min="7688" max="7688" width="9.33203125" style="1" customWidth="1"/>
    <col min="7689" max="7689" width="2.21875" style="1" customWidth="1"/>
    <col min="7690" max="7690" width="1.5546875" style="1" customWidth="1"/>
    <col min="7691" max="7691" width="3.5546875" style="1" customWidth="1"/>
    <col min="7692" max="7692" width="4" style="1" customWidth="1"/>
    <col min="7693" max="7693" width="1.88671875" style="1" customWidth="1"/>
    <col min="7694" max="7694" width="3.21875" style="1" customWidth="1"/>
    <col min="7695" max="7695" width="4.33203125" style="1" customWidth="1"/>
    <col min="7696" max="7696" width="2.109375" style="1" customWidth="1"/>
    <col min="7697" max="7697" width="3.109375" style="1" customWidth="1"/>
    <col min="7698" max="7698" width="3.21875" style="1" customWidth="1"/>
    <col min="7699" max="7699" width="3.33203125" style="1" customWidth="1"/>
    <col min="7700" max="7700" width="3.44140625" style="1" customWidth="1"/>
    <col min="7701" max="7701" width="2.6640625" style="1" customWidth="1"/>
    <col min="7702" max="7703" width="1.6640625" style="1" customWidth="1"/>
    <col min="7704" max="7704" width="1.88671875" style="1" customWidth="1"/>
    <col min="7705" max="7705" width="14" style="1" customWidth="1"/>
    <col min="7706" max="7706" width="2.5546875" style="1" customWidth="1"/>
    <col min="7707" max="7935" width="8.88671875" style="1"/>
    <col min="7936" max="7936" width="4.109375" style="1" customWidth="1"/>
    <col min="7937" max="7937" width="4.5546875" style="1" customWidth="1"/>
    <col min="7938" max="7938" width="3.88671875" style="1" customWidth="1"/>
    <col min="7939" max="7941" width="8.109375" style="1" customWidth="1"/>
    <col min="7942" max="7942" width="9.6640625" style="1" customWidth="1"/>
    <col min="7943" max="7943" width="1.5546875" style="1" customWidth="1"/>
    <col min="7944" max="7944" width="9.33203125" style="1" customWidth="1"/>
    <col min="7945" max="7945" width="2.21875" style="1" customWidth="1"/>
    <col min="7946" max="7946" width="1.5546875" style="1" customWidth="1"/>
    <col min="7947" max="7947" width="3.5546875" style="1" customWidth="1"/>
    <col min="7948" max="7948" width="4" style="1" customWidth="1"/>
    <col min="7949" max="7949" width="1.88671875" style="1" customWidth="1"/>
    <col min="7950" max="7950" width="3.21875" style="1" customWidth="1"/>
    <col min="7951" max="7951" width="4.33203125" style="1" customWidth="1"/>
    <col min="7952" max="7952" width="2.109375" style="1" customWidth="1"/>
    <col min="7953" max="7953" width="3.109375" style="1" customWidth="1"/>
    <col min="7954" max="7954" width="3.21875" style="1" customWidth="1"/>
    <col min="7955" max="7955" width="3.33203125" style="1" customWidth="1"/>
    <col min="7956" max="7956" width="3.44140625" style="1" customWidth="1"/>
    <col min="7957" max="7957" width="2.6640625" style="1" customWidth="1"/>
    <col min="7958" max="7959" width="1.6640625" style="1" customWidth="1"/>
    <col min="7960" max="7960" width="1.88671875" style="1" customWidth="1"/>
    <col min="7961" max="7961" width="14" style="1" customWidth="1"/>
    <col min="7962" max="7962" width="2.5546875" style="1" customWidth="1"/>
    <col min="7963" max="8191" width="8.88671875" style="1"/>
    <col min="8192" max="8192" width="4.109375" style="1" customWidth="1"/>
    <col min="8193" max="8193" width="4.5546875" style="1" customWidth="1"/>
    <col min="8194" max="8194" width="3.88671875" style="1" customWidth="1"/>
    <col min="8195" max="8197" width="8.109375" style="1" customWidth="1"/>
    <col min="8198" max="8198" width="9.6640625" style="1" customWidth="1"/>
    <col min="8199" max="8199" width="1.5546875" style="1" customWidth="1"/>
    <col min="8200" max="8200" width="9.33203125" style="1" customWidth="1"/>
    <col min="8201" max="8201" width="2.21875" style="1" customWidth="1"/>
    <col min="8202" max="8202" width="1.5546875" style="1" customWidth="1"/>
    <col min="8203" max="8203" width="3.5546875" style="1" customWidth="1"/>
    <col min="8204" max="8204" width="4" style="1" customWidth="1"/>
    <col min="8205" max="8205" width="1.88671875" style="1" customWidth="1"/>
    <col min="8206" max="8206" width="3.21875" style="1" customWidth="1"/>
    <col min="8207" max="8207" width="4.33203125" style="1" customWidth="1"/>
    <col min="8208" max="8208" width="2.109375" style="1" customWidth="1"/>
    <col min="8209" max="8209" width="3.109375" style="1" customWidth="1"/>
    <col min="8210" max="8210" width="3.21875" style="1" customWidth="1"/>
    <col min="8211" max="8211" width="3.33203125" style="1" customWidth="1"/>
    <col min="8212" max="8212" width="3.44140625" style="1" customWidth="1"/>
    <col min="8213" max="8213" width="2.6640625" style="1" customWidth="1"/>
    <col min="8214" max="8215" width="1.6640625" style="1" customWidth="1"/>
    <col min="8216" max="8216" width="1.88671875" style="1" customWidth="1"/>
    <col min="8217" max="8217" width="14" style="1" customWidth="1"/>
    <col min="8218" max="8218" width="2.5546875" style="1" customWidth="1"/>
    <col min="8219" max="8447" width="8.88671875" style="1"/>
    <col min="8448" max="8448" width="4.109375" style="1" customWidth="1"/>
    <col min="8449" max="8449" width="4.5546875" style="1" customWidth="1"/>
    <col min="8450" max="8450" width="3.88671875" style="1" customWidth="1"/>
    <col min="8451" max="8453" width="8.109375" style="1" customWidth="1"/>
    <col min="8454" max="8454" width="9.6640625" style="1" customWidth="1"/>
    <col min="8455" max="8455" width="1.5546875" style="1" customWidth="1"/>
    <col min="8456" max="8456" width="9.33203125" style="1" customWidth="1"/>
    <col min="8457" max="8457" width="2.21875" style="1" customWidth="1"/>
    <col min="8458" max="8458" width="1.5546875" style="1" customWidth="1"/>
    <col min="8459" max="8459" width="3.5546875" style="1" customWidth="1"/>
    <col min="8460" max="8460" width="4" style="1" customWidth="1"/>
    <col min="8461" max="8461" width="1.88671875" style="1" customWidth="1"/>
    <col min="8462" max="8462" width="3.21875" style="1" customWidth="1"/>
    <col min="8463" max="8463" width="4.33203125" style="1" customWidth="1"/>
    <col min="8464" max="8464" width="2.109375" style="1" customWidth="1"/>
    <col min="8465" max="8465" width="3.109375" style="1" customWidth="1"/>
    <col min="8466" max="8466" width="3.21875" style="1" customWidth="1"/>
    <col min="8467" max="8467" width="3.33203125" style="1" customWidth="1"/>
    <col min="8468" max="8468" width="3.44140625" style="1" customWidth="1"/>
    <col min="8469" max="8469" width="2.6640625" style="1" customWidth="1"/>
    <col min="8470" max="8471" width="1.6640625" style="1" customWidth="1"/>
    <col min="8472" max="8472" width="1.88671875" style="1" customWidth="1"/>
    <col min="8473" max="8473" width="14" style="1" customWidth="1"/>
    <col min="8474" max="8474" width="2.5546875" style="1" customWidth="1"/>
    <col min="8475" max="8703" width="8.88671875" style="1"/>
    <col min="8704" max="8704" width="4.109375" style="1" customWidth="1"/>
    <col min="8705" max="8705" width="4.5546875" style="1" customWidth="1"/>
    <col min="8706" max="8706" width="3.88671875" style="1" customWidth="1"/>
    <col min="8707" max="8709" width="8.109375" style="1" customWidth="1"/>
    <col min="8710" max="8710" width="9.6640625" style="1" customWidth="1"/>
    <col min="8711" max="8711" width="1.5546875" style="1" customWidth="1"/>
    <col min="8712" max="8712" width="9.33203125" style="1" customWidth="1"/>
    <col min="8713" max="8713" width="2.21875" style="1" customWidth="1"/>
    <col min="8714" max="8714" width="1.5546875" style="1" customWidth="1"/>
    <col min="8715" max="8715" width="3.5546875" style="1" customWidth="1"/>
    <col min="8716" max="8716" width="4" style="1" customWidth="1"/>
    <col min="8717" max="8717" width="1.88671875" style="1" customWidth="1"/>
    <col min="8718" max="8718" width="3.21875" style="1" customWidth="1"/>
    <col min="8719" max="8719" width="4.33203125" style="1" customWidth="1"/>
    <col min="8720" max="8720" width="2.109375" style="1" customWidth="1"/>
    <col min="8721" max="8721" width="3.109375" style="1" customWidth="1"/>
    <col min="8722" max="8722" width="3.21875" style="1" customWidth="1"/>
    <col min="8723" max="8723" width="3.33203125" style="1" customWidth="1"/>
    <col min="8724" max="8724" width="3.44140625" style="1" customWidth="1"/>
    <col min="8725" max="8725" width="2.6640625" style="1" customWidth="1"/>
    <col min="8726" max="8727" width="1.6640625" style="1" customWidth="1"/>
    <col min="8728" max="8728" width="1.88671875" style="1" customWidth="1"/>
    <col min="8729" max="8729" width="14" style="1" customWidth="1"/>
    <col min="8730" max="8730" width="2.5546875" style="1" customWidth="1"/>
    <col min="8731" max="8959" width="8.88671875" style="1"/>
    <col min="8960" max="8960" width="4.109375" style="1" customWidth="1"/>
    <col min="8961" max="8961" width="4.5546875" style="1" customWidth="1"/>
    <col min="8962" max="8962" width="3.88671875" style="1" customWidth="1"/>
    <col min="8963" max="8965" width="8.109375" style="1" customWidth="1"/>
    <col min="8966" max="8966" width="9.6640625" style="1" customWidth="1"/>
    <col min="8967" max="8967" width="1.5546875" style="1" customWidth="1"/>
    <col min="8968" max="8968" width="9.33203125" style="1" customWidth="1"/>
    <col min="8969" max="8969" width="2.21875" style="1" customWidth="1"/>
    <col min="8970" max="8970" width="1.5546875" style="1" customWidth="1"/>
    <col min="8971" max="8971" width="3.5546875" style="1" customWidth="1"/>
    <col min="8972" max="8972" width="4" style="1" customWidth="1"/>
    <col min="8973" max="8973" width="1.88671875" style="1" customWidth="1"/>
    <col min="8974" max="8974" width="3.21875" style="1" customWidth="1"/>
    <col min="8975" max="8975" width="4.33203125" style="1" customWidth="1"/>
    <col min="8976" max="8976" width="2.109375" style="1" customWidth="1"/>
    <col min="8977" max="8977" width="3.109375" style="1" customWidth="1"/>
    <col min="8978" max="8978" width="3.21875" style="1" customWidth="1"/>
    <col min="8979" max="8979" width="3.33203125" style="1" customWidth="1"/>
    <col min="8980" max="8980" width="3.44140625" style="1" customWidth="1"/>
    <col min="8981" max="8981" width="2.6640625" style="1" customWidth="1"/>
    <col min="8982" max="8983" width="1.6640625" style="1" customWidth="1"/>
    <col min="8984" max="8984" width="1.88671875" style="1" customWidth="1"/>
    <col min="8985" max="8985" width="14" style="1" customWidth="1"/>
    <col min="8986" max="8986" width="2.5546875" style="1" customWidth="1"/>
    <col min="8987" max="9215" width="8.88671875" style="1"/>
    <col min="9216" max="9216" width="4.109375" style="1" customWidth="1"/>
    <col min="9217" max="9217" width="4.5546875" style="1" customWidth="1"/>
    <col min="9218" max="9218" width="3.88671875" style="1" customWidth="1"/>
    <col min="9219" max="9221" width="8.109375" style="1" customWidth="1"/>
    <col min="9222" max="9222" width="9.6640625" style="1" customWidth="1"/>
    <col min="9223" max="9223" width="1.5546875" style="1" customWidth="1"/>
    <col min="9224" max="9224" width="9.33203125" style="1" customWidth="1"/>
    <col min="9225" max="9225" width="2.21875" style="1" customWidth="1"/>
    <col min="9226" max="9226" width="1.5546875" style="1" customWidth="1"/>
    <col min="9227" max="9227" width="3.5546875" style="1" customWidth="1"/>
    <col min="9228" max="9228" width="4" style="1" customWidth="1"/>
    <col min="9229" max="9229" width="1.88671875" style="1" customWidth="1"/>
    <col min="9230" max="9230" width="3.21875" style="1" customWidth="1"/>
    <col min="9231" max="9231" width="4.33203125" style="1" customWidth="1"/>
    <col min="9232" max="9232" width="2.109375" style="1" customWidth="1"/>
    <col min="9233" max="9233" width="3.109375" style="1" customWidth="1"/>
    <col min="9234" max="9234" width="3.21875" style="1" customWidth="1"/>
    <col min="9235" max="9235" width="3.33203125" style="1" customWidth="1"/>
    <col min="9236" max="9236" width="3.44140625" style="1" customWidth="1"/>
    <col min="9237" max="9237" width="2.6640625" style="1" customWidth="1"/>
    <col min="9238" max="9239" width="1.6640625" style="1" customWidth="1"/>
    <col min="9240" max="9240" width="1.88671875" style="1" customWidth="1"/>
    <col min="9241" max="9241" width="14" style="1" customWidth="1"/>
    <col min="9242" max="9242" width="2.5546875" style="1" customWidth="1"/>
    <col min="9243" max="9471" width="8.88671875" style="1"/>
    <col min="9472" max="9472" width="4.109375" style="1" customWidth="1"/>
    <col min="9473" max="9473" width="4.5546875" style="1" customWidth="1"/>
    <col min="9474" max="9474" width="3.88671875" style="1" customWidth="1"/>
    <col min="9475" max="9477" width="8.109375" style="1" customWidth="1"/>
    <col min="9478" max="9478" width="9.6640625" style="1" customWidth="1"/>
    <col min="9479" max="9479" width="1.5546875" style="1" customWidth="1"/>
    <col min="9480" max="9480" width="9.33203125" style="1" customWidth="1"/>
    <col min="9481" max="9481" width="2.21875" style="1" customWidth="1"/>
    <col min="9482" max="9482" width="1.5546875" style="1" customWidth="1"/>
    <col min="9483" max="9483" width="3.5546875" style="1" customWidth="1"/>
    <col min="9484" max="9484" width="4" style="1" customWidth="1"/>
    <col min="9485" max="9485" width="1.88671875" style="1" customWidth="1"/>
    <col min="9486" max="9486" width="3.21875" style="1" customWidth="1"/>
    <col min="9487" max="9487" width="4.33203125" style="1" customWidth="1"/>
    <col min="9488" max="9488" width="2.109375" style="1" customWidth="1"/>
    <col min="9489" max="9489" width="3.109375" style="1" customWidth="1"/>
    <col min="9490" max="9490" width="3.21875" style="1" customWidth="1"/>
    <col min="9491" max="9491" width="3.33203125" style="1" customWidth="1"/>
    <col min="9492" max="9492" width="3.44140625" style="1" customWidth="1"/>
    <col min="9493" max="9493" width="2.6640625" style="1" customWidth="1"/>
    <col min="9494" max="9495" width="1.6640625" style="1" customWidth="1"/>
    <col min="9496" max="9496" width="1.88671875" style="1" customWidth="1"/>
    <col min="9497" max="9497" width="14" style="1" customWidth="1"/>
    <col min="9498" max="9498" width="2.5546875" style="1" customWidth="1"/>
    <col min="9499" max="9727" width="8.88671875" style="1"/>
    <col min="9728" max="9728" width="4.109375" style="1" customWidth="1"/>
    <col min="9729" max="9729" width="4.5546875" style="1" customWidth="1"/>
    <col min="9730" max="9730" width="3.88671875" style="1" customWidth="1"/>
    <col min="9731" max="9733" width="8.109375" style="1" customWidth="1"/>
    <col min="9734" max="9734" width="9.6640625" style="1" customWidth="1"/>
    <col min="9735" max="9735" width="1.5546875" style="1" customWidth="1"/>
    <col min="9736" max="9736" width="9.33203125" style="1" customWidth="1"/>
    <col min="9737" max="9737" width="2.21875" style="1" customWidth="1"/>
    <col min="9738" max="9738" width="1.5546875" style="1" customWidth="1"/>
    <col min="9739" max="9739" width="3.5546875" style="1" customWidth="1"/>
    <col min="9740" max="9740" width="4" style="1" customWidth="1"/>
    <col min="9741" max="9741" width="1.88671875" style="1" customWidth="1"/>
    <col min="9742" max="9742" width="3.21875" style="1" customWidth="1"/>
    <col min="9743" max="9743" width="4.33203125" style="1" customWidth="1"/>
    <col min="9744" max="9744" width="2.109375" style="1" customWidth="1"/>
    <col min="9745" max="9745" width="3.109375" style="1" customWidth="1"/>
    <col min="9746" max="9746" width="3.21875" style="1" customWidth="1"/>
    <col min="9747" max="9747" width="3.33203125" style="1" customWidth="1"/>
    <col min="9748" max="9748" width="3.44140625" style="1" customWidth="1"/>
    <col min="9749" max="9749" width="2.6640625" style="1" customWidth="1"/>
    <col min="9750" max="9751" width="1.6640625" style="1" customWidth="1"/>
    <col min="9752" max="9752" width="1.88671875" style="1" customWidth="1"/>
    <col min="9753" max="9753" width="14" style="1" customWidth="1"/>
    <col min="9754" max="9754" width="2.5546875" style="1" customWidth="1"/>
    <col min="9755" max="9983" width="8.88671875" style="1"/>
    <col min="9984" max="9984" width="4.109375" style="1" customWidth="1"/>
    <col min="9985" max="9985" width="4.5546875" style="1" customWidth="1"/>
    <col min="9986" max="9986" width="3.88671875" style="1" customWidth="1"/>
    <col min="9987" max="9989" width="8.109375" style="1" customWidth="1"/>
    <col min="9990" max="9990" width="9.6640625" style="1" customWidth="1"/>
    <col min="9991" max="9991" width="1.5546875" style="1" customWidth="1"/>
    <col min="9992" max="9992" width="9.33203125" style="1" customWidth="1"/>
    <col min="9993" max="9993" width="2.21875" style="1" customWidth="1"/>
    <col min="9994" max="9994" width="1.5546875" style="1" customWidth="1"/>
    <col min="9995" max="9995" width="3.5546875" style="1" customWidth="1"/>
    <col min="9996" max="9996" width="4" style="1" customWidth="1"/>
    <col min="9997" max="9997" width="1.88671875" style="1" customWidth="1"/>
    <col min="9998" max="9998" width="3.21875" style="1" customWidth="1"/>
    <col min="9999" max="9999" width="4.33203125" style="1" customWidth="1"/>
    <col min="10000" max="10000" width="2.109375" style="1" customWidth="1"/>
    <col min="10001" max="10001" width="3.109375" style="1" customWidth="1"/>
    <col min="10002" max="10002" width="3.21875" style="1" customWidth="1"/>
    <col min="10003" max="10003" width="3.33203125" style="1" customWidth="1"/>
    <col min="10004" max="10004" width="3.44140625" style="1" customWidth="1"/>
    <col min="10005" max="10005" width="2.6640625" style="1" customWidth="1"/>
    <col min="10006" max="10007" width="1.6640625" style="1" customWidth="1"/>
    <col min="10008" max="10008" width="1.88671875" style="1" customWidth="1"/>
    <col min="10009" max="10009" width="14" style="1" customWidth="1"/>
    <col min="10010" max="10010" width="2.5546875" style="1" customWidth="1"/>
    <col min="10011" max="10239" width="8.88671875" style="1"/>
    <col min="10240" max="10240" width="4.109375" style="1" customWidth="1"/>
    <col min="10241" max="10241" width="4.5546875" style="1" customWidth="1"/>
    <col min="10242" max="10242" width="3.88671875" style="1" customWidth="1"/>
    <col min="10243" max="10245" width="8.109375" style="1" customWidth="1"/>
    <col min="10246" max="10246" width="9.6640625" style="1" customWidth="1"/>
    <col min="10247" max="10247" width="1.5546875" style="1" customWidth="1"/>
    <col min="10248" max="10248" width="9.33203125" style="1" customWidth="1"/>
    <col min="10249" max="10249" width="2.21875" style="1" customWidth="1"/>
    <col min="10250" max="10250" width="1.5546875" style="1" customWidth="1"/>
    <col min="10251" max="10251" width="3.5546875" style="1" customWidth="1"/>
    <col min="10252" max="10252" width="4" style="1" customWidth="1"/>
    <col min="10253" max="10253" width="1.88671875" style="1" customWidth="1"/>
    <col min="10254" max="10254" width="3.21875" style="1" customWidth="1"/>
    <col min="10255" max="10255" width="4.33203125" style="1" customWidth="1"/>
    <col min="10256" max="10256" width="2.109375" style="1" customWidth="1"/>
    <col min="10257" max="10257" width="3.109375" style="1" customWidth="1"/>
    <col min="10258" max="10258" width="3.21875" style="1" customWidth="1"/>
    <col min="10259" max="10259" width="3.33203125" style="1" customWidth="1"/>
    <col min="10260" max="10260" width="3.44140625" style="1" customWidth="1"/>
    <col min="10261" max="10261" width="2.6640625" style="1" customWidth="1"/>
    <col min="10262" max="10263" width="1.6640625" style="1" customWidth="1"/>
    <col min="10264" max="10264" width="1.88671875" style="1" customWidth="1"/>
    <col min="10265" max="10265" width="14" style="1" customWidth="1"/>
    <col min="10266" max="10266" width="2.5546875" style="1" customWidth="1"/>
    <col min="10267" max="10495" width="8.88671875" style="1"/>
    <col min="10496" max="10496" width="4.109375" style="1" customWidth="1"/>
    <col min="10497" max="10497" width="4.5546875" style="1" customWidth="1"/>
    <col min="10498" max="10498" width="3.88671875" style="1" customWidth="1"/>
    <col min="10499" max="10501" width="8.109375" style="1" customWidth="1"/>
    <col min="10502" max="10502" width="9.6640625" style="1" customWidth="1"/>
    <col min="10503" max="10503" width="1.5546875" style="1" customWidth="1"/>
    <col min="10504" max="10504" width="9.33203125" style="1" customWidth="1"/>
    <col min="10505" max="10505" width="2.21875" style="1" customWidth="1"/>
    <col min="10506" max="10506" width="1.5546875" style="1" customWidth="1"/>
    <col min="10507" max="10507" width="3.5546875" style="1" customWidth="1"/>
    <col min="10508" max="10508" width="4" style="1" customWidth="1"/>
    <col min="10509" max="10509" width="1.88671875" style="1" customWidth="1"/>
    <col min="10510" max="10510" width="3.21875" style="1" customWidth="1"/>
    <col min="10511" max="10511" width="4.33203125" style="1" customWidth="1"/>
    <col min="10512" max="10512" width="2.109375" style="1" customWidth="1"/>
    <col min="10513" max="10513" width="3.109375" style="1" customWidth="1"/>
    <col min="10514" max="10514" width="3.21875" style="1" customWidth="1"/>
    <col min="10515" max="10515" width="3.33203125" style="1" customWidth="1"/>
    <col min="10516" max="10516" width="3.44140625" style="1" customWidth="1"/>
    <col min="10517" max="10517" width="2.6640625" style="1" customWidth="1"/>
    <col min="10518" max="10519" width="1.6640625" style="1" customWidth="1"/>
    <col min="10520" max="10520" width="1.88671875" style="1" customWidth="1"/>
    <col min="10521" max="10521" width="14" style="1" customWidth="1"/>
    <col min="10522" max="10522" width="2.5546875" style="1" customWidth="1"/>
    <col min="10523" max="10751" width="8.88671875" style="1"/>
    <col min="10752" max="10752" width="4.109375" style="1" customWidth="1"/>
    <col min="10753" max="10753" width="4.5546875" style="1" customWidth="1"/>
    <col min="10754" max="10754" width="3.88671875" style="1" customWidth="1"/>
    <col min="10755" max="10757" width="8.109375" style="1" customWidth="1"/>
    <col min="10758" max="10758" width="9.6640625" style="1" customWidth="1"/>
    <col min="10759" max="10759" width="1.5546875" style="1" customWidth="1"/>
    <col min="10760" max="10760" width="9.33203125" style="1" customWidth="1"/>
    <col min="10761" max="10761" width="2.21875" style="1" customWidth="1"/>
    <col min="10762" max="10762" width="1.5546875" style="1" customWidth="1"/>
    <col min="10763" max="10763" width="3.5546875" style="1" customWidth="1"/>
    <col min="10764" max="10764" width="4" style="1" customWidth="1"/>
    <col min="10765" max="10765" width="1.88671875" style="1" customWidth="1"/>
    <col min="10766" max="10766" width="3.21875" style="1" customWidth="1"/>
    <col min="10767" max="10767" width="4.33203125" style="1" customWidth="1"/>
    <col min="10768" max="10768" width="2.109375" style="1" customWidth="1"/>
    <col min="10769" max="10769" width="3.109375" style="1" customWidth="1"/>
    <col min="10770" max="10770" width="3.21875" style="1" customWidth="1"/>
    <col min="10771" max="10771" width="3.33203125" style="1" customWidth="1"/>
    <col min="10772" max="10772" width="3.44140625" style="1" customWidth="1"/>
    <col min="10773" max="10773" width="2.6640625" style="1" customWidth="1"/>
    <col min="10774" max="10775" width="1.6640625" style="1" customWidth="1"/>
    <col min="10776" max="10776" width="1.88671875" style="1" customWidth="1"/>
    <col min="10777" max="10777" width="14" style="1" customWidth="1"/>
    <col min="10778" max="10778" width="2.5546875" style="1" customWidth="1"/>
    <col min="10779" max="11007" width="8.88671875" style="1"/>
    <col min="11008" max="11008" width="4.109375" style="1" customWidth="1"/>
    <col min="11009" max="11009" width="4.5546875" style="1" customWidth="1"/>
    <col min="11010" max="11010" width="3.88671875" style="1" customWidth="1"/>
    <col min="11011" max="11013" width="8.109375" style="1" customWidth="1"/>
    <col min="11014" max="11014" width="9.6640625" style="1" customWidth="1"/>
    <col min="11015" max="11015" width="1.5546875" style="1" customWidth="1"/>
    <col min="11016" max="11016" width="9.33203125" style="1" customWidth="1"/>
    <col min="11017" max="11017" width="2.21875" style="1" customWidth="1"/>
    <col min="11018" max="11018" width="1.5546875" style="1" customWidth="1"/>
    <col min="11019" max="11019" width="3.5546875" style="1" customWidth="1"/>
    <col min="11020" max="11020" width="4" style="1" customWidth="1"/>
    <col min="11021" max="11021" width="1.88671875" style="1" customWidth="1"/>
    <col min="11022" max="11022" width="3.21875" style="1" customWidth="1"/>
    <col min="11023" max="11023" width="4.33203125" style="1" customWidth="1"/>
    <col min="11024" max="11024" width="2.109375" style="1" customWidth="1"/>
    <col min="11025" max="11025" width="3.109375" style="1" customWidth="1"/>
    <col min="11026" max="11026" width="3.21875" style="1" customWidth="1"/>
    <col min="11027" max="11027" width="3.33203125" style="1" customWidth="1"/>
    <col min="11028" max="11028" width="3.44140625" style="1" customWidth="1"/>
    <col min="11029" max="11029" width="2.6640625" style="1" customWidth="1"/>
    <col min="11030" max="11031" width="1.6640625" style="1" customWidth="1"/>
    <col min="11032" max="11032" width="1.88671875" style="1" customWidth="1"/>
    <col min="11033" max="11033" width="14" style="1" customWidth="1"/>
    <col min="11034" max="11034" width="2.5546875" style="1" customWidth="1"/>
    <col min="11035" max="11263" width="8.88671875" style="1"/>
    <col min="11264" max="11264" width="4.109375" style="1" customWidth="1"/>
    <col min="11265" max="11265" width="4.5546875" style="1" customWidth="1"/>
    <col min="11266" max="11266" width="3.88671875" style="1" customWidth="1"/>
    <col min="11267" max="11269" width="8.109375" style="1" customWidth="1"/>
    <col min="11270" max="11270" width="9.6640625" style="1" customWidth="1"/>
    <col min="11271" max="11271" width="1.5546875" style="1" customWidth="1"/>
    <col min="11272" max="11272" width="9.33203125" style="1" customWidth="1"/>
    <col min="11273" max="11273" width="2.21875" style="1" customWidth="1"/>
    <col min="11274" max="11274" width="1.5546875" style="1" customWidth="1"/>
    <col min="11275" max="11275" width="3.5546875" style="1" customWidth="1"/>
    <col min="11276" max="11276" width="4" style="1" customWidth="1"/>
    <col min="11277" max="11277" width="1.88671875" style="1" customWidth="1"/>
    <col min="11278" max="11278" width="3.21875" style="1" customWidth="1"/>
    <col min="11279" max="11279" width="4.33203125" style="1" customWidth="1"/>
    <col min="11280" max="11280" width="2.109375" style="1" customWidth="1"/>
    <col min="11281" max="11281" width="3.109375" style="1" customWidth="1"/>
    <col min="11282" max="11282" width="3.21875" style="1" customWidth="1"/>
    <col min="11283" max="11283" width="3.33203125" style="1" customWidth="1"/>
    <col min="11284" max="11284" width="3.44140625" style="1" customWidth="1"/>
    <col min="11285" max="11285" width="2.6640625" style="1" customWidth="1"/>
    <col min="11286" max="11287" width="1.6640625" style="1" customWidth="1"/>
    <col min="11288" max="11288" width="1.88671875" style="1" customWidth="1"/>
    <col min="11289" max="11289" width="14" style="1" customWidth="1"/>
    <col min="11290" max="11290" width="2.5546875" style="1" customWidth="1"/>
    <col min="11291" max="11519" width="8.88671875" style="1"/>
    <col min="11520" max="11520" width="4.109375" style="1" customWidth="1"/>
    <col min="11521" max="11521" width="4.5546875" style="1" customWidth="1"/>
    <col min="11522" max="11522" width="3.88671875" style="1" customWidth="1"/>
    <col min="11523" max="11525" width="8.109375" style="1" customWidth="1"/>
    <col min="11526" max="11526" width="9.6640625" style="1" customWidth="1"/>
    <col min="11527" max="11527" width="1.5546875" style="1" customWidth="1"/>
    <col min="11528" max="11528" width="9.33203125" style="1" customWidth="1"/>
    <col min="11529" max="11529" width="2.21875" style="1" customWidth="1"/>
    <col min="11530" max="11530" width="1.5546875" style="1" customWidth="1"/>
    <col min="11531" max="11531" width="3.5546875" style="1" customWidth="1"/>
    <col min="11532" max="11532" width="4" style="1" customWidth="1"/>
    <col min="11533" max="11533" width="1.88671875" style="1" customWidth="1"/>
    <col min="11534" max="11534" width="3.21875" style="1" customWidth="1"/>
    <col min="11535" max="11535" width="4.33203125" style="1" customWidth="1"/>
    <col min="11536" max="11536" width="2.109375" style="1" customWidth="1"/>
    <col min="11537" max="11537" width="3.109375" style="1" customWidth="1"/>
    <col min="11538" max="11538" width="3.21875" style="1" customWidth="1"/>
    <col min="11539" max="11539" width="3.33203125" style="1" customWidth="1"/>
    <col min="11540" max="11540" width="3.44140625" style="1" customWidth="1"/>
    <col min="11541" max="11541" width="2.6640625" style="1" customWidth="1"/>
    <col min="11542" max="11543" width="1.6640625" style="1" customWidth="1"/>
    <col min="11544" max="11544" width="1.88671875" style="1" customWidth="1"/>
    <col min="11545" max="11545" width="14" style="1" customWidth="1"/>
    <col min="11546" max="11546" width="2.5546875" style="1" customWidth="1"/>
    <col min="11547" max="11775" width="8.88671875" style="1"/>
    <col min="11776" max="11776" width="4.109375" style="1" customWidth="1"/>
    <col min="11777" max="11777" width="4.5546875" style="1" customWidth="1"/>
    <col min="11778" max="11778" width="3.88671875" style="1" customWidth="1"/>
    <col min="11779" max="11781" width="8.109375" style="1" customWidth="1"/>
    <col min="11782" max="11782" width="9.6640625" style="1" customWidth="1"/>
    <col min="11783" max="11783" width="1.5546875" style="1" customWidth="1"/>
    <col min="11784" max="11784" width="9.33203125" style="1" customWidth="1"/>
    <col min="11785" max="11785" width="2.21875" style="1" customWidth="1"/>
    <col min="11786" max="11786" width="1.5546875" style="1" customWidth="1"/>
    <col min="11787" max="11787" width="3.5546875" style="1" customWidth="1"/>
    <col min="11788" max="11788" width="4" style="1" customWidth="1"/>
    <col min="11789" max="11789" width="1.88671875" style="1" customWidth="1"/>
    <col min="11790" max="11790" width="3.21875" style="1" customWidth="1"/>
    <col min="11791" max="11791" width="4.33203125" style="1" customWidth="1"/>
    <col min="11792" max="11792" width="2.109375" style="1" customWidth="1"/>
    <col min="11793" max="11793" width="3.109375" style="1" customWidth="1"/>
    <col min="11794" max="11794" width="3.21875" style="1" customWidth="1"/>
    <col min="11795" max="11795" width="3.33203125" style="1" customWidth="1"/>
    <col min="11796" max="11796" width="3.44140625" style="1" customWidth="1"/>
    <col min="11797" max="11797" width="2.6640625" style="1" customWidth="1"/>
    <col min="11798" max="11799" width="1.6640625" style="1" customWidth="1"/>
    <col min="11800" max="11800" width="1.88671875" style="1" customWidth="1"/>
    <col min="11801" max="11801" width="14" style="1" customWidth="1"/>
    <col min="11802" max="11802" width="2.5546875" style="1" customWidth="1"/>
    <col min="11803" max="12031" width="8.88671875" style="1"/>
    <col min="12032" max="12032" width="4.109375" style="1" customWidth="1"/>
    <col min="12033" max="12033" width="4.5546875" style="1" customWidth="1"/>
    <col min="12034" max="12034" width="3.88671875" style="1" customWidth="1"/>
    <col min="12035" max="12037" width="8.109375" style="1" customWidth="1"/>
    <col min="12038" max="12038" width="9.6640625" style="1" customWidth="1"/>
    <col min="12039" max="12039" width="1.5546875" style="1" customWidth="1"/>
    <col min="12040" max="12040" width="9.33203125" style="1" customWidth="1"/>
    <col min="12041" max="12041" width="2.21875" style="1" customWidth="1"/>
    <col min="12042" max="12042" width="1.5546875" style="1" customWidth="1"/>
    <col min="12043" max="12043" width="3.5546875" style="1" customWidth="1"/>
    <col min="12044" max="12044" width="4" style="1" customWidth="1"/>
    <col min="12045" max="12045" width="1.88671875" style="1" customWidth="1"/>
    <col min="12046" max="12046" width="3.21875" style="1" customWidth="1"/>
    <col min="12047" max="12047" width="4.33203125" style="1" customWidth="1"/>
    <col min="12048" max="12048" width="2.109375" style="1" customWidth="1"/>
    <col min="12049" max="12049" width="3.109375" style="1" customWidth="1"/>
    <col min="12050" max="12050" width="3.21875" style="1" customWidth="1"/>
    <col min="12051" max="12051" width="3.33203125" style="1" customWidth="1"/>
    <col min="12052" max="12052" width="3.44140625" style="1" customWidth="1"/>
    <col min="12053" max="12053" width="2.6640625" style="1" customWidth="1"/>
    <col min="12054" max="12055" width="1.6640625" style="1" customWidth="1"/>
    <col min="12056" max="12056" width="1.88671875" style="1" customWidth="1"/>
    <col min="12057" max="12057" width="14" style="1" customWidth="1"/>
    <col min="12058" max="12058" width="2.5546875" style="1" customWidth="1"/>
    <col min="12059" max="12287" width="8.88671875" style="1"/>
    <col min="12288" max="12288" width="4.109375" style="1" customWidth="1"/>
    <col min="12289" max="12289" width="4.5546875" style="1" customWidth="1"/>
    <col min="12290" max="12290" width="3.88671875" style="1" customWidth="1"/>
    <col min="12291" max="12293" width="8.109375" style="1" customWidth="1"/>
    <col min="12294" max="12294" width="9.6640625" style="1" customWidth="1"/>
    <col min="12295" max="12295" width="1.5546875" style="1" customWidth="1"/>
    <col min="12296" max="12296" width="9.33203125" style="1" customWidth="1"/>
    <col min="12297" max="12297" width="2.21875" style="1" customWidth="1"/>
    <col min="12298" max="12298" width="1.5546875" style="1" customWidth="1"/>
    <col min="12299" max="12299" width="3.5546875" style="1" customWidth="1"/>
    <col min="12300" max="12300" width="4" style="1" customWidth="1"/>
    <col min="12301" max="12301" width="1.88671875" style="1" customWidth="1"/>
    <col min="12302" max="12302" width="3.21875" style="1" customWidth="1"/>
    <col min="12303" max="12303" width="4.33203125" style="1" customWidth="1"/>
    <col min="12304" max="12304" width="2.109375" style="1" customWidth="1"/>
    <col min="12305" max="12305" width="3.109375" style="1" customWidth="1"/>
    <col min="12306" max="12306" width="3.21875" style="1" customWidth="1"/>
    <col min="12307" max="12307" width="3.33203125" style="1" customWidth="1"/>
    <col min="12308" max="12308" width="3.44140625" style="1" customWidth="1"/>
    <col min="12309" max="12309" width="2.6640625" style="1" customWidth="1"/>
    <col min="12310" max="12311" width="1.6640625" style="1" customWidth="1"/>
    <col min="12312" max="12312" width="1.88671875" style="1" customWidth="1"/>
    <col min="12313" max="12313" width="14" style="1" customWidth="1"/>
    <col min="12314" max="12314" width="2.5546875" style="1" customWidth="1"/>
    <col min="12315" max="12543" width="8.88671875" style="1"/>
    <col min="12544" max="12544" width="4.109375" style="1" customWidth="1"/>
    <col min="12545" max="12545" width="4.5546875" style="1" customWidth="1"/>
    <col min="12546" max="12546" width="3.88671875" style="1" customWidth="1"/>
    <col min="12547" max="12549" width="8.109375" style="1" customWidth="1"/>
    <col min="12550" max="12550" width="9.6640625" style="1" customWidth="1"/>
    <col min="12551" max="12551" width="1.5546875" style="1" customWidth="1"/>
    <col min="12552" max="12552" width="9.33203125" style="1" customWidth="1"/>
    <col min="12553" max="12553" width="2.21875" style="1" customWidth="1"/>
    <col min="12554" max="12554" width="1.5546875" style="1" customWidth="1"/>
    <col min="12555" max="12555" width="3.5546875" style="1" customWidth="1"/>
    <col min="12556" max="12556" width="4" style="1" customWidth="1"/>
    <col min="12557" max="12557" width="1.88671875" style="1" customWidth="1"/>
    <col min="12558" max="12558" width="3.21875" style="1" customWidth="1"/>
    <col min="12559" max="12559" width="4.33203125" style="1" customWidth="1"/>
    <col min="12560" max="12560" width="2.109375" style="1" customWidth="1"/>
    <col min="12561" max="12561" width="3.109375" style="1" customWidth="1"/>
    <col min="12562" max="12562" width="3.21875" style="1" customWidth="1"/>
    <col min="12563" max="12563" width="3.33203125" style="1" customWidth="1"/>
    <col min="12564" max="12564" width="3.44140625" style="1" customWidth="1"/>
    <col min="12565" max="12565" width="2.6640625" style="1" customWidth="1"/>
    <col min="12566" max="12567" width="1.6640625" style="1" customWidth="1"/>
    <col min="12568" max="12568" width="1.88671875" style="1" customWidth="1"/>
    <col min="12569" max="12569" width="14" style="1" customWidth="1"/>
    <col min="12570" max="12570" width="2.5546875" style="1" customWidth="1"/>
    <col min="12571" max="12799" width="8.88671875" style="1"/>
    <col min="12800" max="12800" width="4.109375" style="1" customWidth="1"/>
    <col min="12801" max="12801" width="4.5546875" style="1" customWidth="1"/>
    <col min="12802" max="12802" width="3.88671875" style="1" customWidth="1"/>
    <col min="12803" max="12805" width="8.109375" style="1" customWidth="1"/>
    <col min="12806" max="12806" width="9.6640625" style="1" customWidth="1"/>
    <col min="12807" max="12807" width="1.5546875" style="1" customWidth="1"/>
    <col min="12808" max="12808" width="9.33203125" style="1" customWidth="1"/>
    <col min="12809" max="12809" width="2.21875" style="1" customWidth="1"/>
    <col min="12810" max="12810" width="1.5546875" style="1" customWidth="1"/>
    <col min="12811" max="12811" width="3.5546875" style="1" customWidth="1"/>
    <col min="12812" max="12812" width="4" style="1" customWidth="1"/>
    <col min="12813" max="12813" width="1.88671875" style="1" customWidth="1"/>
    <col min="12814" max="12814" width="3.21875" style="1" customWidth="1"/>
    <col min="12815" max="12815" width="4.33203125" style="1" customWidth="1"/>
    <col min="12816" max="12816" width="2.109375" style="1" customWidth="1"/>
    <col min="12817" max="12817" width="3.109375" style="1" customWidth="1"/>
    <col min="12818" max="12818" width="3.21875" style="1" customWidth="1"/>
    <col min="12819" max="12819" width="3.33203125" style="1" customWidth="1"/>
    <col min="12820" max="12820" width="3.44140625" style="1" customWidth="1"/>
    <col min="12821" max="12821" width="2.6640625" style="1" customWidth="1"/>
    <col min="12822" max="12823" width="1.6640625" style="1" customWidth="1"/>
    <col min="12824" max="12824" width="1.88671875" style="1" customWidth="1"/>
    <col min="12825" max="12825" width="14" style="1" customWidth="1"/>
    <col min="12826" max="12826" width="2.5546875" style="1" customWidth="1"/>
    <col min="12827" max="13055" width="8.88671875" style="1"/>
    <col min="13056" max="13056" width="4.109375" style="1" customWidth="1"/>
    <col min="13057" max="13057" width="4.5546875" style="1" customWidth="1"/>
    <col min="13058" max="13058" width="3.88671875" style="1" customWidth="1"/>
    <col min="13059" max="13061" width="8.109375" style="1" customWidth="1"/>
    <col min="13062" max="13062" width="9.6640625" style="1" customWidth="1"/>
    <col min="13063" max="13063" width="1.5546875" style="1" customWidth="1"/>
    <col min="13064" max="13064" width="9.33203125" style="1" customWidth="1"/>
    <col min="13065" max="13065" width="2.21875" style="1" customWidth="1"/>
    <col min="13066" max="13066" width="1.5546875" style="1" customWidth="1"/>
    <col min="13067" max="13067" width="3.5546875" style="1" customWidth="1"/>
    <col min="13068" max="13068" width="4" style="1" customWidth="1"/>
    <col min="13069" max="13069" width="1.88671875" style="1" customWidth="1"/>
    <col min="13070" max="13070" width="3.21875" style="1" customWidth="1"/>
    <col min="13071" max="13071" width="4.33203125" style="1" customWidth="1"/>
    <col min="13072" max="13072" width="2.109375" style="1" customWidth="1"/>
    <col min="13073" max="13073" width="3.109375" style="1" customWidth="1"/>
    <col min="13074" max="13074" width="3.21875" style="1" customWidth="1"/>
    <col min="13075" max="13075" width="3.33203125" style="1" customWidth="1"/>
    <col min="13076" max="13076" width="3.44140625" style="1" customWidth="1"/>
    <col min="13077" max="13077" width="2.6640625" style="1" customWidth="1"/>
    <col min="13078" max="13079" width="1.6640625" style="1" customWidth="1"/>
    <col min="13080" max="13080" width="1.88671875" style="1" customWidth="1"/>
    <col min="13081" max="13081" width="14" style="1" customWidth="1"/>
    <col min="13082" max="13082" width="2.5546875" style="1" customWidth="1"/>
    <col min="13083" max="13311" width="8.88671875" style="1"/>
    <col min="13312" max="13312" width="4.109375" style="1" customWidth="1"/>
    <col min="13313" max="13313" width="4.5546875" style="1" customWidth="1"/>
    <col min="13314" max="13314" width="3.88671875" style="1" customWidth="1"/>
    <col min="13315" max="13317" width="8.109375" style="1" customWidth="1"/>
    <col min="13318" max="13318" width="9.6640625" style="1" customWidth="1"/>
    <col min="13319" max="13319" width="1.5546875" style="1" customWidth="1"/>
    <col min="13320" max="13320" width="9.33203125" style="1" customWidth="1"/>
    <col min="13321" max="13321" width="2.21875" style="1" customWidth="1"/>
    <col min="13322" max="13322" width="1.5546875" style="1" customWidth="1"/>
    <col min="13323" max="13323" width="3.5546875" style="1" customWidth="1"/>
    <col min="13324" max="13324" width="4" style="1" customWidth="1"/>
    <col min="13325" max="13325" width="1.88671875" style="1" customWidth="1"/>
    <col min="13326" max="13326" width="3.21875" style="1" customWidth="1"/>
    <col min="13327" max="13327" width="4.33203125" style="1" customWidth="1"/>
    <col min="13328" max="13328" width="2.109375" style="1" customWidth="1"/>
    <col min="13329" max="13329" width="3.109375" style="1" customWidth="1"/>
    <col min="13330" max="13330" width="3.21875" style="1" customWidth="1"/>
    <col min="13331" max="13331" width="3.33203125" style="1" customWidth="1"/>
    <col min="13332" max="13332" width="3.44140625" style="1" customWidth="1"/>
    <col min="13333" max="13333" width="2.6640625" style="1" customWidth="1"/>
    <col min="13334" max="13335" width="1.6640625" style="1" customWidth="1"/>
    <col min="13336" max="13336" width="1.88671875" style="1" customWidth="1"/>
    <col min="13337" max="13337" width="14" style="1" customWidth="1"/>
    <col min="13338" max="13338" width="2.5546875" style="1" customWidth="1"/>
    <col min="13339" max="13567" width="8.88671875" style="1"/>
    <col min="13568" max="13568" width="4.109375" style="1" customWidth="1"/>
    <col min="13569" max="13569" width="4.5546875" style="1" customWidth="1"/>
    <col min="13570" max="13570" width="3.88671875" style="1" customWidth="1"/>
    <col min="13571" max="13573" width="8.109375" style="1" customWidth="1"/>
    <col min="13574" max="13574" width="9.6640625" style="1" customWidth="1"/>
    <col min="13575" max="13575" width="1.5546875" style="1" customWidth="1"/>
    <col min="13576" max="13576" width="9.33203125" style="1" customWidth="1"/>
    <col min="13577" max="13577" width="2.21875" style="1" customWidth="1"/>
    <col min="13578" max="13578" width="1.5546875" style="1" customWidth="1"/>
    <col min="13579" max="13579" width="3.5546875" style="1" customWidth="1"/>
    <col min="13580" max="13580" width="4" style="1" customWidth="1"/>
    <col min="13581" max="13581" width="1.88671875" style="1" customWidth="1"/>
    <col min="13582" max="13582" width="3.21875" style="1" customWidth="1"/>
    <col min="13583" max="13583" width="4.33203125" style="1" customWidth="1"/>
    <col min="13584" max="13584" width="2.109375" style="1" customWidth="1"/>
    <col min="13585" max="13585" width="3.109375" style="1" customWidth="1"/>
    <col min="13586" max="13586" width="3.21875" style="1" customWidth="1"/>
    <col min="13587" max="13587" width="3.33203125" style="1" customWidth="1"/>
    <col min="13588" max="13588" width="3.44140625" style="1" customWidth="1"/>
    <col min="13589" max="13589" width="2.6640625" style="1" customWidth="1"/>
    <col min="13590" max="13591" width="1.6640625" style="1" customWidth="1"/>
    <col min="13592" max="13592" width="1.88671875" style="1" customWidth="1"/>
    <col min="13593" max="13593" width="14" style="1" customWidth="1"/>
    <col min="13594" max="13594" width="2.5546875" style="1" customWidth="1"/>
    <col min="13595" max="13823" width="8.88671875" style="1"/>
    <col min="13824" max="13824" width="4.109375" style="1" customWidth="1"/>
    <col min="13825" max="13825" width="4.5546875" style="1" customWidth="1"/>
    <col min="13826" max="13826" width="3.88671875" style="1" customWidth="1"/>
    <col min="13827" max="13829" width="8.109375" style="1" customWidth="1"/>
    <col min="13830" max="13830" width="9.6640625" style="1" customWidth="1"/>
    <col min="13831" max="13831" width="1.5546875" style="1" customWidth="1"/>
    <col min="13832" max="13832" width="9.33203125" style="1" customWidth="1"/>
    <col min="13833" max="13833" width="2.21875" style="1" customWidth="1"/>
    <col min="13834" max="13834" width="1.5546875" style="1" customWidth="1"/>
    <col min="13835" max="13835" width="3.5546875" style="1" customWidth="1"/>
    <col min="13836" max="13836" width="4" style="1" customWidth="1"/>
    <col min="13837" max="13837" width="1.88671875" style="1" customWidth="1"/>
    <col min="13838" max="13838" width="3.21875" style="1" customWidth="1"/>
    <col min="13839" max="13839" width="4.33203125" style="1" customWidth="1"/>
    <col min="13840" max="13840" width="2.109375" style="1" customWidth="1"/>
    <col min="13841" max="13841" width="3.109375" style="1" customWidth="1"/>
    <col min="13842" max="13842" width="3.21875" style="1" customWidth="1"/>
    <col min="13843" max="13843" width="3.33203125" style="1" customWidth="1"/>
    <col min="13844" max="13844" width="3.44140625" style="1" customWidth="1"/>
    <col min="13845" max="13845" width="2.6640625" style="1" customWidth="1"/>
    <col min="13846" max="13847" width="1.6640625" style="1" customWidth="1"/>
    <col min="13848" max="13848" width="1.88671875" style="1" customWidth="1"/>
    <col min="13849" max="13849" width="14" style="1" customWidth="1"/>
    <col min="13850" max="13850" width="2.5546875" style="1" customWidth="1"/>
    <col min="13851" max="14079" width="8.88671875" style="1"/>
    <col min="14080" max="14080" width="4.109375" style="1" customWidth="1"/>
    <col min="14081" max="14081" width="4.5546875" style="1" customWidth="1"/>
    <col min="14082" max="14082" width="3.88671875" style="1" customWidth="1"/>
    <col min="14083" max="14085" width="8.109375" style="1" customWidth="1"/>
    <col min="14086" max="14086" width="9.6640625" style="1" customWidth="1"/>
    <col min="14087" max="14087" width="1.5546875" style="1" customWidth="1"/>
    <col min="14088" max="14088" width="9.33203125" style="1" customWidth="1"/>
    <col min="14089" max="14089" width="2.21875" style="1" customWidth="1"/>
    <col min="14090" max="14090" width="1.5546875" style="1" customWidth="1"/>
    <col min="14091" max="14091" width="3.5546875" style="1" customWidth="1"/>
    <col min="14092" max="14092" width="4" style="1" customWidth="1"/>
    <col min="14093" max="14093" width="1.88671875" style="1" customWidth="1"/>
    <col min="14094" max="14094" width="3.21875" style="1" customWidth="1"/>
    <col min="14095" max="14095" width="4.33203125" style="1" customWidth="1"/>
    <col min="14096" max="14096" width="2.109375" style="1" customWidth="1"/>
    <col min="14097" max="14097" width="3.109375" style="1" customWidth="1"/>
    <col min="14098" max="14098" width="3.21875" style="1" customWidth="1"/>
    <col min="14099" max="14099" width="3.33203125" style="1" customWidth="1"/>
    <col min="14100" max="14100" width="3.44140625" style="1" customWidth="1"/>
    <col min="14101" max="14101" width="2.6640625" style="1" customWidth="1"/>
    <col min="14102" max="14103" width="1.6640625" style="1" customWidth="1"/>
    <col min="14104" max="14104" width="1.88671875" style="1" customWidth="1"/>
    <col min="14105" max="14105" width="14" style="1" customWidth="1"/>
    <col min="14106" max="14106" width="2.5546875" style="1" customWidth="1"/>
    <col min="14107" max="14335" width="8.88671875" style="1"/>
    <col min="14336" max="14336" width="4.109375" style="1" customWidth="1"/>
    <col min="14337" max="14337" width="4.5546875" style="1" customWidth="1"/>
    <col min="14338" max="14338" width="3.88671875" style="1" customWidth="1"/>
    <col min="14339" max="14341" width="8.109375" style="1" customWidth="1"/>
    <col min="14342" max="14342" width="9.6640625" style="1" customWidth="1"/>
    <col min="14343" max="14343" width="1.5546875" style="1" customWidth="1"/>
    <col min="14344" max="14344" width="9.33203125" style="1" customWidth="1"/>
    <col min="14345" max="14345" width="2.21875" style="1" customWidth="1"/>
    <col min="14346" max="14346" width="1.5546875" style="1" customWidth="1"/>
    <col min="14347" max="14347" width="3.5546875" style="1" customWidth="1"/>
    <col min="14348" max="14348" width="4" style="1" customWidth="1"/>
    <col min="14349" max="14349" width="1.88671875" style="1" customWidth="1"/>
    <col min="14350" max="14350" width="3.21875" style="1" customWidth="1"/>
    <col min="14351" max="14351" width="4.33203125" style="1" customWidth="1"/>
    <col min="14352" max="14352" width="2.109375" style="1" customWidth="1"/>
    <col min="14353" max="14353" width="3.109375" style="1" customWidth="1"/>
    <col min="14354" max="14354" width="3.21875" style="1" customWidth="1"/>
    <col min="14355" max="14355" width="3.33203125" style="1" customWidth="1"/>
    <col min="14356" max="14356" width="3.44140625" style="1" customWidth="1"/>
    <col min="14357" max="14357" width="2.6640625" style="1" customWidth="1"/>
    <col min="14358" max="14359" width="1.6640625" style="1" customWidth="1"/>
    <col min="14360" max="14360" width="1.88671875" style="1" customWidth="1"/>
    <col min="14361" max="14361" width="14" style="1" customWidth="1"/>
    <col min="14362" max="14362" width="2.5546875" style="1" customWidth="1"/>
    <col min="14363" max="14591" width="8.88671875" style="1"/>
    <col min="14592" max="14592" width="4.109375" style="1" customWidth="1"/>
    <col min="14593" max="14593" width="4.5546875" style="1" customWidth="1"/>
    <col min="14594" max="14594" width="3.88671875" style="1" customWidth="1"/>
    <col min="14595" max="14597" width="8.109375" style="1" customWidth="1"/>
    <col min="14598" max="14598" width="9.6640625" style="1" customWidth="1"/>
    <col min="14599" max="14599" width="1.5546875" style="1" customWidth="1"/>
    <col min="14600" max="14600" width="9.33203125" style="1" customWidth="1"/>
    <col min="14601" max="14601" width="2.21875" style="1" customWidth="1"/>
    <col min="14602" max="14602" width="1.5546875" style="1" customWidth="1"/>
    <col min="14603" max="14603" width="3.5546875" style="1" customWidth="1"/>
    <col min="14604" max="14604" width="4" style="1" customWidth="1"/>
    <col min="14605" max="14605" width="1.88671875" style="1" customWidth="1"/>
    <col min="14606" max="14606" width="3.21875" style="1" customWidth="1"/>
    <col min="14607" max="14607" width="4.33203125" style="1" customWidth="1"/>
    <col min="14608" max="14608" width="2.109375" style="1" customWidth="1"/>
    <col min="14609" max="14609" width="3.109375" style="1" customWidth="1"/>
    <col min="14610" max="14610" width="3.21875" style="1" customWidth="1"/>
    <col min="14611" max="14611" width="3.33203125" style="1" customWidth="1"/>
    <col min="14612" max="14612" width="3.44140625" style="1" customWidth="1"/>
    <col min="14613" max="14613" width="2.6640625" style="1" customWidth="1"/>
    <col min="14614" max="14615" width="1.6640625" style="1" customWidth="1"/>
    <col min="14616" max="14616" width="1.88671875" style="1" customWidth="1"/>
    <col min="14617" max="14617" width="14" style="1" customWidth="1"/>
    <col min="14618" max="14618" width="2.5546875" style="1" customWidth="1"/>
    <col min="14619" max="14847" width="8.88671875" style="1"/>
    <col min="14848" max="14848" width="4.109375" style="1" customWidth="1"/>
    <col min="14849" max="14849" width="4.5546875" style="1" customWidth="1"/>
    <col min="14850" max="14850" width="3.88671875" style="1" customWidth="1"/>
    <col min="14851" max="14853" width="8.109375" style="1" customWidth="1"/>
    <col min="14854" max="14854" width="9.6640625" style="1" customWidth="1"/>
    <col min="14855" max="14855" width="1.5546875" style="1" customWidth="1"/>
    <col min="14856" max="14856" width="9.33203125" style="1" customWidth="1"/>
    <col min="14857" max="14857" width="2.21875" style="1" customWidth="1"/>
    <col min="14858" max="14858" width="1.5546875" style="1" customWidth="1"/>
    <col min="14859" max="14859" width="3.5546875" style="1" customWidth="1"/>
    <col min="14860" max="14860" width="4" style="1" customWidth="1"/>
    <col min="14861" max="14861" width="1.88671875" style="1" customWidth="1"/>
    <col min="14862" max="14862" width="3.21875" style="1" customWidth="1"/>
    <col min="14863" max="14863" width="4.33203125" style="1" customWidth="1"/>
    <col min="14864" max="14864" width="2.109375" style="1" customWidth="1"/>
    <col min="14865" max="14865" width="3.109375" style="1" customWidth="1"/>
    <col min="14866" max="14866" width="3.21875" style="1" customWidth="1"/>
    <col min="14867" max="14867" width="3.33203125" style="1" customWidth="1"/>
    <col min="14868" max="14868" width="3.44140625" style="1" customWidth="1"/>
    <col min="14869" max="14869" width="2.6640625" style="1" customWidth="1"/>
    <col min="14870" max="14871" width="1.6640625" style="1" customWidth="1"/>
    <col min="14872" max="14872" width="1.88671875" style="1" customWidth="1"/>
    <col min="14873" max="14873" width="14" style="1" customWidth="1"/>
    <col min="14874" max="14874" width="2.5546875" style="1" customWidth="1"/>
    <col min="14875" max="15103" width="8.88671875" style="1"/>
    <col min="15104" max="15104" width="4.109375" style="1" customWidth="1"/>
    <col min="15105" max="15105" width="4.5546875" style="1" customWidth="1"/>
    <col min="15106" max="15106" width="3.88671875" style="1" customWidth="1"/>
    <col min="15107" max="15109" width="8.109375" style="1" customWidth="1"/>
    <col min="15110" max="15110" width="9.6640625" style="1" customWidth="1"/>
    <col min="15111" max="15111" width="1.5546875" style="1" customWidth="1"/>
    <col min="15112" max="15112" width="9.33203125" style="1" customWidth="1"/>
    <col min="15113" max="15113" width="2.21875" style="1" customWidth="1"/>
    <col min="15114" max="15114" width="1.5546875" style="1" customWidth="1"/>
    <col min="15115" max="15115" width="3.5546875" style="1" customWidth="1"/>
    <col min="15116" max="15116" width="4" style="1" customWidth="1"/>
    <col min="15117" max="15117" width="1.88671875" style="1" customWidth="1"/>
    <col min="15118" max="15118" width="3.21875" style="1" customWidth="1"/>
    <col min="15119" max="15119" width="4.33203125" style="1" customWidth="1"/>
    <col min="15120" max="15120" width="2.109375" style="1" customWidth="1"/>
    <col min="15121" max="15121" width="3.109375" style="1" customWidth="1"/>
    <col min="15122" max="15122" width="3.21875" style="1" customWidth="1"/>
    <col min="15123" max="15123" width="3.33203125" style="1" customWidth="1"/>
    <col min="15124" max="15124" width="3.44140625" style="1" customWidth="1"/>
    <col min="15125" max="15125" width="2.6640625" style="1" customWidth="1"/>
    <col min="15126" max="15127" width="1.6640625" style="1" customWidth="1"/>
    <col min="15128" max="15128" width="1.88671875" style="1" customWidth="1"/>
    <col min="15129" max="15129" width="14" style="1" customWidth="1"/>
    <col min="15130" max="15130" width="2.5546875" style="1" customWidth="1"/>
    <col min="15131" max="15359" width="8.88671875" style="1"/>
    <col min="15360" max="15360" width="4.109375" style="1" customWidth="1"/>
    <col min="15361" max="15361" width="4.5546875" style="1" customWidth="1"/>
    <col min="15362" max="15362" width="3.88671875" style="1" customWidth="1"/>
    <col min="15363" max="15365" width="8.109375" style="1" customWidth="1"/>
    <col min="15366" max="15366" width="9.6640625" style="1" customWidth="1"/>
    <col min="15367" max="15367" width="1.5546875" style="1" customWidth="1"/>
    <col min="15368" max="15368" width="9.33203125" style="1" customWidth="1"/>
    <col min="15369" max="15369" width="2.21875" style="1" customWidth="1"/>
    <col min="15370" max="15370" width="1.5546875" style="1" customWidth="1"/>
    <col min="15371" max="15371" width="3.5546875" style="1" customWidth="1"/>
    <col min="15372" max="15372" width="4" style="1" customWidth="1"/>
    <col min="15373" max="15373" width="1.88671875" style="1" customWidth="1"/>
    <col min="15374" max="15374" width="3.21875" style="1" customWidth="1"/>
    <col min="15375" max="15375" width="4.33203125" style="1" customWidth="1"/>
    <col min="15376" max="15376" width="2.109375" style="1" customWidth="1"/>
    <col min="15377" max="15377" width="3.109375" style="1" customWidth="1"/>
    <col min="15378" max="15378" width="3.21875" style="1" customWidth="1"/>
    <col min="15379" max="15379" width="3.33203125" style="1" customWidth="1"/>
    <col min="15380" max="15380" width="3.44140625" style="1" customWidth="1"/>
    <col min="15381" max="15381" width="2.6640625" style="1" customWidth="1"/>
    <col min="15382" max="15383" width="1.6640625" style="1" customWidth="1"/>
    <col min="15384" max="15384" width="1.88671875" style="1" customWidth="1"/>
    <col min="15385" max="15385" width="14" style="1" customWidth="1"/>
    <col min="15386" max="15386" width="2.5546875" style="1" customWidth="1"/>
    <col min="15387" max="15615" width="8.88671875" style="1"/>
    <col min="15616" max="15616" width="4.109375" style="1" customWidth="1"/>
    <col min="15617" max="15617" width="4.5546875" style="1" customWidth="1"/>
    <col min="15618" max="15618" width="3.88671875" style="1" customWidth="1"/>
    <col min="15619" max="15621" width="8.109375" style="1" customWidth="1"/>
    <col min="15622" max="15622" width="9.6640625" style="1" customWidth="1"/>
    <col min="15623" max="15623" width="1.5546875" style="1" customWidth="1"/>
    <col min="15624" max="15624" width="9.33203125" style="1" customWidth="1"/>
    <col min="15625" max="15625" width="2.21875" style="1" customWidth="1"/>
    <col min="15626" max="15626" width="1.5546875" style="1" customWidth="1"/>
    <col min="15627" max="15627" width="3.5546875" style="1" customWidth="1"/>
    <col min="15628" max="15628" width="4" style="1" customWidth="1"/>
    <col min="15629" max="15629" width="1.88671875" style="1" customWidth="1"/>
    <col min="15630" max="15630" width="3.21875" style="1" customWidth="1"/>
    <col min="15631" max="15631" width="4.33203125" style="1" customWidth="1"/>
    <col min="15632" max="15632" width="2.109375" style="1" customWidth="1"/>
    <col min="15633" max="15633" width="3.109375" style="1" customWidth="1"/>
    <col min="15634" max="15634" width="3.21875" style="1" customWidth="1"/>
    <col min="15635" max="15635" width="3.33203125" style="1" customWidth="1"/>
    <col min="15636" max="15636" width="3.44140625" style="1" customWidth="1"/>
    <col min="15637" max="15637" width="2.6640625" style="1" customWidth="1"/>
    <col min="15638" max="15639" width="1.6640625" style="1" customWidth="1"/>
    <col min="15640" max="15640" width="1.88671875" style="1" customWidth="1"/>
    <col min="15641" max="15641" width="14" style="1" customWidth="1"/>
    <col min="15642" max="15642" width="2.5546875" style="1" customWidth="1"/>
    <col min="15643" max="15871" width="8.88671875" style="1"/>
    <col min="15872" max="15872" width="4.109375" style="1" customWidth="1"/>
    <col min="15873" max="15873" width="4.5546875" style="1" customWidth="1"/>
    <col min="15874" max="15874" width="3.88671875" style="1" customWidth="1"/>
    <col min="15875" max="15877" width="8.109375" style="1" customWidth="1"/>
    <col min="15878" max="15878" width="9.6640625" style="1" customWidth="1"/>
    <col min="15879" max="15879" width="1.5546875" style="1" customWidth="1"/>
    <col min="15880" max="15880" width="9.33203125" style="1" customWidth="1"/>
    <col min="15881" max="15881" width="2.21875" style="1" customWidth="1"/>
    <col min="15882" max="15882" width="1.5546875" style="1" customWidth="1"/>
    <col min="15883" max="15883" width="3.5546875" style="1" customWidth="1"/>
    <col min="15884" max="15884" width="4" style="1" customWidth="1"/>
    <col min="15885" max="15885" width="1.88671875" style="1" customWidth="1"/>
    <col min="15886" max="15886" width="3.21875" style="1" customWidth="1"/>
    <col min="15887" max="15887" width="4.33203125" style="1" customWidth="1"/>
    <col min="15888" max="15888" width="2.109375" style="1" customWidth="1"/>
    <col min="15889" max="15889" width="3.109375" style="1" customWidth="1"/>
    <col min="15890" max="15890" width="3.21875" style="1" customWidth="1"/>
    <col min="15891" max="15891" width="3.33203125" style="1" customWidth="1"/>
    <col min="15892" max="15892" width="3.44140625" style="1" customWidth="1"/>
    <col min="15893" max="15893" width="2.6640625" style="1" customWidth="1"/>
    <col min="15894" max="15895" width="1.6640625" style="1" customWidth="1"/>
    <col min="15896" max="15896" width="1.88671875" style="1" customWidth="1"/>
    <col min="15897" max="15897" width="14" style="1" customWidth="1"/>
    <col min="15898" max="15898" width="2.5546875" style="1" customWidth="1"/>
    <col min="15899" max="16127" width="8.88671875" style="1"/>
    <col min="16128" max="16128" width="4.109375" style="1" customWidth="1"/>
    <col min="16129" max="16129" width="4.5546875" style="1" customWidth="1"/>
    <col min="16130" max="16130" width="3.88671875" style="1" customWidth="1"/>
    <col min="16131" max="16133" width="8.109375" style="1" customWidth="1"/>
    <col min="16134" max="16134" width="9.6640625" style="1" customWidth="1"/>
    <col min="16135" max="16135" width="1.5546875" style="1" customWidth="1"/>
    <col min="16136" max="16136" width="9.33203125" style="1" customWidth="1"/>
    <col min="16137" max="16137" width="2.21875" style="1" customWidth="1"/>
    <col min="16138" max="16138" width="1.5546875" style="1" customWidth="1"/>
    <col min="16139" max="16139" width="3.5546875" style="1" customWidth="1"/>
    <col min="16140" max="16140" width="4" style="1" customWidth="1"/>
    <col min="16141" max="16141" width="1.88671875" style="1" customWidth="1"/>
    <col min="16142" max="16142" width="3.21875" style="1" customWidth="1"/>
    <col min="16143" max="16143" width="4.33203125" style="1" customWidth="1"/>
    <col min="16144" max="16144" width="2.109375" style="1" customWidth="1"/>
    <col min="16145" max="16145" width="3.109375" style="1" customWidth="1"/>
    <col min="16146" max="16146" width="3.21875" style="1" customWidth="1"/>
    <col min="16147" max="16147" width="3.33203125" style="1" customWidth="1"/>
    <col min="16148" max="16148" width="3.44140625" style="1" customWidth="1"/>
    <col min="16149" max="16149" width="2.6640625" style="1" customWidth="1"/>
    <col min="16150" max="16151" width="1.6640625" style="1" customWidth="1"/>
    <col min="16152" max="16152" width="1.88671875" style="1" customWidth="1"/>
    <col min="16153" max="16153" width="14" style="1" customWidth="1"/>
    <col min="16154" max="16154" width="2.5546875" style="1" customWidth="1"/>
    <col min="16155" max="16384" width="8.88671875" style="1"/>
  </cols>
  <sheetData>
    <row r="1" spans="1:28" s="17" customFormat="1" ht="27" customHeight="1" thickBot="1">
      <c r="A1" s="652" t="s">
        <v>80</v>
      </c>
      <c r="B1" s="652"/>
      <c r="C1" s="652"/>
      <c r="D1" s="652"/>
      <c r="E1" s="652"/>
      <c r="F1" s="652"/>
      <c r="G1" s="653" t="s">
        <v>36</v>
      </c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B1" s="18"/>
    </row>
    <row r="2" spans="1:28" s="17" customFormat="1" ht="26.25" customHeight="1">
      <c r="A2" s="654" t="s">
        <v>84</v>
      </c>
      <c r="B2" s="655"/>
      <c r="C2" s="655"/>
      <c r="D2" s="655"/>
      <c r="E2" s="655"/>
      <c r="F2" s="655"/>
      <c r="G2" s="19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20"/>
      <c r="Z2" s="21"/>
      <c r="AB2" s="18"/>
    </row>
    <row r="3" spans="1:28" s="17" customFormat="1" ht="19.5" customHeight="1">
      <c r="A3" s="656" t="s">
        <v>5</v>
      </c>
      <c r="B3" s="658" t="s">
        <v>6</v>
      </c>
      <c r="C3" s="660" t="s">
        <v>7</v>
      </c>
      <c r="D3" s="662" t="s">
        <v>620</v>
      </c>
      <c r="E3" s="664" t="s">
        <v>621</v>
      </c>
      <c r="F3" s="662" t="s">
        <v>38</v>
      </c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5"/>
      <c r="AB3" s="18"/>
    </row>
    <row r="4" spans="1:28" s="17" customFormat="1" ht="19.5" customHeight="1">
      <c r="A4" s="657"/>
      <c r="B4" s="659"/>
      <c r="C4" s="661"/>
      <c r="D4" s="663"/>
      <c r="E4" s="663"/>
      <c r="F4" s="663"/>
      <c r="G4" s="26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8"/>
      <c r="Z4" s="29"/>
      <c r="AB4" s="18"/>
    </row>
    <row r="5" spans="1:28" s="17" customFormat="1" ht="27" customHeight="1">
      <c r="A5" s="632" t="s">
        <v>39</v>
      </c>
      <c r="B5" s="633"/>
      <c r="C5" s="634"/>
      <c r="D5" s="126">
        <f>D6+D22+D47+D50</f>
        <v>257270</v>
      </c>
      <c r="E5" s="126">
        <f>E6+E22+E47+E50</f>
        <v>273760</v>
      </c>
      <c r="F5" s="126">
        <f>F6+F22+F47+F50</f>
        <v>-16490</v>
      </c>
      <c r="G5" s="635"/>
      <c r="H5" s="636"/>
      <c r="I5" s="636"/>
      <c r="J5" s="636"/>
      <c r="K5" s="636"/>
      <c r="L5" s="636"/>
      <c r="M5" s="636"/>
      <c r="N5" s="636"/>
      <c r="O5" s="636"/>
      <c r="P5" s="636"/>
      <c r="Q5" s="636"/>
      <c r="R5" s="636"/>
      <c r="S5" s="636"/>
      <c r="T5" s="636"/>
      <c r="U5" s="636"/>
      <c r="V5" s="636"/>
      <c r="W5" s="636"/>
      <c r="X5" s="636"/>
      <c r="Y5" s="636"/>
      <c r="Z5" s="637"/>
      <c r="AB5" s="18"/>
    </row>
    <row r="6" spans="1:28" s="17" customFormat="1" ht="20.25" customHeight="1">
      <c r="A6" s="625" t="s">
        <v>40</v>
      </c>
      <c r="B6" s="639" t="s">
        <v>33</v>
      </c>
      <c r="C6" s="639"/>
      <c r="D6" s="126">
        <f>D7+D19</f>
        <v>42035</v>
      </c>
      <c r="E6" s="126">
        <f>E7+E19</f>
        <v>43998</v>
      </c>
      <c r="F6" s="127">
        <f>D6-E6</f>
        <v>-1963</v>
      </c>
      <c r="G6" s="640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2"/>
      <c r="AB6" s="18"/>
    </row>
    <row r="7" spans="1:28" s="17" customFormat="1" ht="3" customHeight="1">
      <c r="A7" s="626"/>
      <c r="B7" s="648" t="s">
        <v>79</v>
      </c>
      <c r="C7" s="648" t="s">
        <v>151</v>
      </c>
      <c r="D7" s="650">
        <f>ROUNDUP(Y18/1000,0)</f>
        <v>24875</v>
      </c>
      <c r="E7" s="623">
        <v>25398</v>
      </c>
      <c r="F7" s="650">
        <f>D7-E7</f>
        <v>-523</v>
      </c>
      <c r="G7" s="53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54"/>
      <c r="Z7" s="55"/>
      <c r="AB7" s="18"/>
    </row>
    <row r="8" spans="1:28" s="17" customFormat="1" ht="23.25" customHeight="1">
      <c r="A8" s="626"/>
      <c r="B8" s="629"/>
      <c r="C8" s="629"/>
      <c r="D8" s="645"/>
      <c r="E8" s="645"/>
      <c r="F8" s="645"/>
      <c r="G8" s="53" t="s">
        <v>77</v>
      </c>
      <c r="H8" s="109" t="s">
        <v>41</v>
      </c>
      <c r="I8" s="109">
        <v>59640</v>
      </c>
      <c r="J8" s="109" t="s">
        <v>42</v>
      </c>
      <c r="K8" s="109" t="s">
        <v>43</v>
      </c>
      <c r="L8" s="109">
        <v>19</v>
      </c>
      <c r="M8" s="109" t="s">
        <v>44</v>
      </c>
      <c r="N8" s="109" t="s">
        <v>43</v>
      </c>
      <c r="O8" s="109">
        <v>12</v>
      </c>
      <c r="P8" s="109" t="s">
        <v>0</v>
      </c>
      <c r="Q8" s="109" t="s">
        <v>43</v>
      </c>
      <c r="R8" s="109">
        <v>2</v>
      </c>
      <c r="S8" s="109" t="s">
        <v>46</v>
      </c>
      <c r="T8" s="109" t="s">
        <v>43</v>
      </c>
      <c r="U8" s="109">
        <v>6</v>
      </c>
      <c r="V8" s="109" t="s">
        <v>45</v>
      </c>
      <c r="W8" s="109" t="s">
        <v>47</v>
      </c>
      <c r="X8" s="109" t="s">
        <v>48</v>
      </c>
      <c r="Y8" s="54">
        <f>I8*L8*O8*R8*U8%</f>
        <v>1631750.4</v>
      </c>
      <c r="Z8" s="55" t="s">
        <v>42</v>
      </c>
      <c r="AB8" s="18"/>
    </row>
    <row r="9" spans="1:28" s="17" customFormat="1" ht="23.25" customHeight="1">
      <c r="A9" s="626"/>
      <c r="B9" s="629"/>
      <c r="C9" s="629"/>
      <c r="D9" s="645"/>
      <c r="E9" s="645"/>
      <c r="F9" s="645"/>
      <c r="G9" s="53" t="s">
        <v>50</v>
      </c>
      <c r="H9" s="109" t="s">
        <v>41</v>
      </c>
      <c r="I9" s="109">
        <v>58010</v>
      </c>
      <c r="J9" s="109" t="s">
        <v>42</v>
      </c>
      <c r="K9" s="109" t="s">
        <v>43</v>
      </c>
      <c r="L9" s="109">
        <v>19</v>
      </c>
      <c r="M9" s="109" t="s">
        <v>44</v>
      </c>
      <c r="N9" s="109" t="s">
        <v>43</v>
      </c>
      <c r="O9" s="109">
        <v>12</v>
      </c>
      <c r="P9" s="109" t="s">
        <v>0</v>
      </c>
      <c r="Q9" s="109" t="s">
        <v>43</v>
      </c>
      <c r="R9" s="109">
        <v>1</v>
      </c>
      <c r="S9" s="109" t="s">
        <v>46</v>
      </c>
      <c r="T9" s="109" t="s">
        <v>43</v>
      </c>
      <c r="U9" s="109">
        <v>9</v>
      </c>
      <c r="V9" s="109" t="s">
        <v>45</v>
      </c>
      <c r="W9" s="109" t="s">
        <v>47</v>
      </c>
      <c r="X9" s="109" t="s">
        <v>48</v>
      </c>
      <c r="Y9" s="54">
        <f>I9*L9*O9*R9*U9%</f>
        <v>1190365.2</v>
      </c>
      <c r="Z9" s="55" t="s">
        <v>42</v>
      </c>
      <c r="AB9" s="18"/>
    </row>
    <row r="10" spans="1:28" s="17" customFormat="1" ht="23.25" customHeight="1">
      <c r="A10" s="626"/>
      <c r="B10" s="629"/>
      <c r="C10" s="629"/>
      <c r="D10" s="645"/>
      <c r="E10" s="645"/>
      <c r="F10" s="645"/>
      <c r="G10" s="53" t="s">
        <v>50</v>
      </c>
      <c r="H10" s="109" t="s">
        <v>41</v>
      </c>
      <c r="I10" s="109">
        <v>58010</v>
      </c>
      <c r="J10" s="109" t="s">
        <v>42</v>
      </c>
      <c r="K10" s="109" t="s">
        <v>43</v>
      </c>
      <c r="L10" s="109">
        <v>19</v>
      </c>
      <c r="M10" s="109" t="s">
        <v>44</v>
      </c>
      <c r="N10" s="109" t="s">
        <v>43</v>
      </c>
      <c r="O10" s="109">
        <v>12</v>
      </c>
      <c r="P10" s="109" t="s">
        <v>0</v>
      </c>
      <c r="Q10" s="109" t="s">
        <v>43</v>
      </c>
      <c r="R10" s="109">
        <v>6</v>
      </c>
      <c r="S10" s="109" t="s">
        <v>46</v>
      </c>
      <c r="T10" s="109" t="s">
        <v>43</v>
      </c>
      <c r="U10" s="109">
        <v>15</v>
      </c>
      <c r="V10" s="109" t="s">
        <v>45</v>
      </c>
      <c r="W10" s="109" t="s">
        <v>47</v>
      </c>
      <c r="X10" s="109" t="s">
        <v>48</v>
      </c>
      <c r="Y10" s="31">
        <f>I10*L10*O10*R10*U10%</f>
        <v>11903652</v>
      </c>
      <c r="Z10" s="56" t="s">
        <v>42</v>
      </c>
      <c r="AB10" s="18"/>
    </row>
    <row r="11" spans="1:28" s="17" customFormat="1" ht="23.25" customHeight="1">
      <c r="A11" s="626"/>
      <c r="B11" s="629"/>
      <c r="C11" s="629"/>
      <c r="D11" s="645"/>
      <c r="E11" s="645"/>
      <c r="F11" s="645"/>
      <c r="G11" s="53" t="s">
        <v>50</v>
      </c>
      <c r="H11" s="109" t="s">
        <v>41</v>
      </c>
      <c r="I11" s="109">
        <v>58010</v>
      </c>
      <c r="J11" s="109" t="s">
        <v>42</v>
      </c>
      <c r="K11" s="109" t="s">
        <v>43</v>
      </c>
      <c r="L11" s="109">
        <v>19</v>
      </c>
      <c r="M11" s="109" t="s">
        <v>44</v>
      </c>
      <c r="N11" s="109" t="s">
        <v>43</v>
      </c>
      <c r="O11" s="109">
        <v>12</v>
      </c>
      <c r="P11" s="109" t="s">
        <v>0</v>
      </c>
      <c r="Q11" s="109" t="s">
        <v>43</v>
      </c>
      <c r="R11" s="109">
        <v>1</v>
      </c>
      <c r="S11" s="109" t="s">
        <v>46</v>
      </c>
      <c r="T11" s="109" t="s">
        <v>43</v>
      </c>
      <c r="U11" s="109">
        <v>9</v>
      </c>
      <c r="V11" s="109" t="s">
        <v>45</v>
      </c>
      <c r="W11" s="109" t="s">
        <v>47</v>
      </c>
      <c r="X11" s="109" t="s">
        <v>48</v>
      </c>
      <c r="Y11" s="31">
        <f t="shared" ref="Y11" si="0">I11*L11*O11*R11*U11%</f>
        <v>1190365.2</v>
      </c>
      <c r="Z11" s="56" t="s">
        <v>42</v>
      </c>
      <c r="AB11" s="18"/>
    </row>
    <row r="12" spans="1:28" s="17" customFormat="1" ht="23.25" customHeight="1">
      <c r="A12" s="626"/>
      <c r="B12" s="629"/>
      <c r="C12" s="629"/>
      <c r="D12" s="645"/>
      <c r="E12" s="645"/>
      <c r="F12" s="645"/>
      <c r="G12" s="53" t="s">
        <v>51</v>
      </c>
      <c r="H12" s="109" t="s">
        <v>41</v>
      </c>
      <c r="I12" s="109">
        <v>56360</v>
      </c>
      <c r="J12" s="109" t="s">
        <v>42</v>
      </c>
      <c r="K12" s="109" t="s">
        <v>43</v>
      </c>
      <c r="L12" s="109">
        <v>19</v>
      </c>
      <c r="M12" s="109" t="s">
        <v>44</v>
      </c>
      <c r="N12" s="109" t="s">
        <v>43</v>
      </c>
      <c r="O12" s="109">
        <v>12</v>
      </c>
      <c r="P12" s="109" t="s">
        <v>0</v>
      </c>
      <c r="Q12" s="109" t="s">
        <v>43</v>
      </c>
      <c r="R12" s="109">
        <v>3</v>
      </c>
      <c r="S12" s="109" t="s">
        <v>46</v>
      </c>
      <c r="T12" s="109" t="s">
        <v>43</v>
      </c>
      <c r="U12" s="109">
        <v>15</v>
      </c>
      <c r="V12" s="109" t="s">
        <v>45</v>
      </c>
      <c r="W12" s="109" t="s">
        <v>47</v>
      </c>
      <c r="X12" s="109" t="s">
        <v>48</v>
      </c>
      <c r="Y12" s="31">
        <f t="shared" ref="Y12:Y17" si="1">I12*L12*O12*R12*U12%</f>
        <v>5782536</v>
      </c>
      <c r="Z12" s="56" t="s">
        <v>42</v>
      </c>
      <c r="AB12" s="18"/>
    </row>
    <row r="13" spans="1:28" s="17" customFormat="1" ht="23.25" customHeight="1">
      <c r="A13" s="626"/>
      <c r="B13" s="629"/>
      <c r="C13" s="629"/>
      <c r="D13" s="645"/>
      <c r="E13" s="645"/>
      <c r="F13" s="651"/>
      <c r="G13" s="318" t="s">
        <v>618</v>
      </c>
      <c r="H13" s="181" t="s">
        <v>41</v>
      </c>
      <c r="I13" s="181">
        <v>56360</v>
      </c>
      <c r="J13" s="181" t="s">
        <v>42</v>
      </c>
      <c r="K13" s="181" t="s">
        <v>43</v>
      </c>
      <c r="L13" s="109">
        <v>19</v>
      </c>
      <c r="M13" s="181" t="s">
        <v>44</v>
      </c>
      <c r="N13" s="181" t="s">
        <v>43</v>
      </c>
      <c r="O13" s="181">
        <v>12</v>
      </c>
      <c r="P13" s="181" t="s">
        <v>0</v>
      </c>
      <c r="Q13" s="181" t="s">
        <v>43</v>
      </c>
      <c r="R13" s="181">
        <v>1</v>
      </c>
      <c r="S13" s="181" t="s">
        <v>46</v>
      </c>
      <c r="T13" s="181" t="s">
        <v>43</v>
      </c>
      <c r="U13" s="181">
        <v>15</v>
      </c>
      <c r="V13" s="181" t="s">
        <v>45</v>
      </c>
      <c r="W13" s="181" t="s">
        <v>47</v>
      </c>
      <c r="X13" s="181" t="s">
        <v>48</v>
      </c>
      <c r="Y13" s="387">
        <f t="shared" si="1"/>
        <v>1927512</v>
      </c>
      <c r="Z13" s="182" t="s">
        <v>42</v>
      </c>
      <c r="AB13" s="18"/>
    </row>
    <row r="14" spans="1:28" s="17" customFormat="1" ht="23.25" customHeight="1">
      <c r="A14" s="626"/>
      <c r="B14" s="629"/>
      <c r="C14" s="629"/>
      <c r="D14" s="645"/>
      <c r="E14" s="645"/>
      <c r="F14" s="651"/>
      <c r="G14" s="53" t="s">
        <v>614</v>
      </c>
      <c r="H14" s="109" t="s">
        <v>41</v>
      </c>
      <c r="I14" s="109">
        <v>59640</v>
      </c>
      <c r="J14" s="109" t="s">
        <v>42</v>
      </c>
      <c r="K14" s="109" t="s">
        <v>43</v>
      </c>
      <c r="L14" s="567">
        <v>4</v>
      </c>
      <c r="M14" s="109" t="s">
        <v>44</v>
      </c>
      <c r="N14" s="109" t="s">
        <v>43</v>
      </c>
      <c r="O14" s="109">
        <v>12</v>
      </c>
      <c r="P14" s="109" t="s">
        <v>0</v>
      </c>
      <c r="Q14" s="109" t="s">
        <v>43</v>
      </c>
      <c r="R14" s="109">
        <v>1</v>
      </c>
      <c r="S14" s="109" t="s">
        <v>46</v>
      </c>
      <c r="T14" s="109" t="s">
        <v>43</v>
      </c>
      <c r="U14" s="109">
        <v>9</v>
      </c>
      <c r="V14" s="109" t="s">
        <v>45</v>
      </c>
      <c r="W14" s="109" t="s">
        <v>47</v>
      </c>
      <c r="X14" s="109" t="s">
        <v>48</v>
      </c>
      <c r="Y14" s="54">
        <f t="shared" si="1"/>
        <v>257644.79999999999</v>
      </c>
      <c r="Z14" s="55" t="s">
        <v>42</v>
      </c>
      <c r="AB14" s="18"/>
    </row>
    <row r="15" spans="1:28" s="17" customFormat="1" ht="23.25" customHeight="1">
      <c r="A15" s="626"/>
      <c r="B15" s="629"/>
      <c r="C15" s="629"/>
      <c r="D15" s="645"/>
      <c r="E15" s="645"/>
      <c r="F15" s="651"/>
      <c r="G15" s="53" t="s">
        <v>615</v>
      </c>
      <c r="H15" s="109" t="s">
        <v>41</v>
      </c>
      <c r="I15" s="109">
        <v>58010</v>
      </c>
      <c r="J15" s="109" t="s">
        <v>42</v>
      </c>
      <c r="K15" s="109" t="s">
        <v>43</v>
      </c>
      <c r="L15" s="109">
        <v>4</v>
      </c>
      <c r="M15" s="109" t="s">
        <v>44</v>
      </c>
      <c r="N15" s="109" t="s">
        <v>43</v>
      </c>
      <c r="O15" s="109">
        <v>12</v>
      </c>
      <c r="P15" s="109" t="s">
        <v>0</v>
      </c>
      <c r="Q15" s="109" t="s">
        <v>43</v>
      </c>
      <c r="R15" s="109">
        <v>1</v>
      </c>
      <c r="S15" s="109" t="s">
        <v>46</v>
      </c>
      <c r="T15" s="109" t="s">
        <v>43</v>
      </c>
      <c r="U15" s="109">
        <v>15</v>
      </c>
      <c r="V15" s="109" t="s">
        <v>45</v>
      </c>
      <c r="W15" s="109" t="s">
        <v>47</v>
      </c>
      <c r="X15" s="109" t="s">
        <v>48</v>
      </c>
      <c r="Y15" s="54">
        <f t="shared" si="1"/>
        <v>417672</v>
      </c>
      <c r="Z15" s="55" t="s">
        <v>42</v>
      </c>
      <c r="AB15" s="18"/>
    </row>
    <row r="16" spans="1:28" s="17" customFormat="1" ht="23.25" customHeight="1">
      <c r="A16" s="626"/>
      <c r="B16" s="629"/>
      <c r="C16" s="629"/>
      <c r="D16" s="645"/>
      <c r="E16" s="645"/>
      <c r="F16" s="651"/>
      <c r="G16" s="53" t="s">
        <v>615</v>
      </c>
      <c r="H16" s="109" t="s">
        <v>41</v>
      </c>
      <c r="I16" s="109">
        <f>I11</f>
        <v>58010</v>
      </c>
      <c r="J16" s="109" t="s">
        <v>42</v>
      </c>
      <c r="K16" s="109" t="s">
        <v>43</v>
      </c>
      <c r="L16" s="109">
        <v>4</v>
      </c>
      <c r="M16" s="109" t="s">
        <v>44</v>
      </c>
      <c r="N16" s="109" t="s">
        <v>43</v>
      </c>
      <c r="O16" s="109">
        <v>12</v>
      </c>
      <c r="P16" s="109" t="s">
        <v>0</v>
      </c>
      <c r="Q16" s="109" t="s">
        <v>43</v>
      </c>
      <c r="R16" s="109">
        <v>1</v>
      </c>
      <c r="S16" s="109" t="s">
        <v>46</v>
      </c>
      <c r="T16" s="109" t="s">
        <v>43</v>
      </c>
      <c r="U16" s="109">
        <v>6</v>
      </c>
      <c r="V16" s="109" t="s">
        <v>45</v>
      </c>
      <c r="W16" s="109" t="s">
        <v>47</v>
      </c>
      <c r="X16" s="109" t="s">
        <v>48</v>
      </c>
      <c r="Y16" s="54">
        <f t="shared" si="1"/>
        <v>167068.79999999999</v>
      </c>
      <c r="Z16" s="55" t="s">
        <v>42</v>
      </c>
      <c r="AB16" s="18"/>
    </row>
    <row r="17" spans="1:28" s="17" customFormat="1" ht="21.75" customHeight="1" thickBot="1">
      <c r="A17" s="626"/>
      <c r="B17" s="629"/>
      <c r="C17" s="629"/>
      <c r="D17" s="645"/>
      <c r="E17" s="645"/>
      <c r="F17" s="651"/>
      <c r="G17" s="58" t="s">
        <v>616</v>
      </c>
      <c r="H17" s="59" t="s">
        <v>41</v>
      </c>
      <c r="I17" s="109">
        <f>I12</f>
        <v>56360</v>
      </c>
      <c r="J17" s="59" t="s">
        <v>42</v>
      </c>
      <c r="K17" s="59" t="s">
        <v>43</v>
      </c>
      <c r="L17" s="59">
        <v>4</v>
      </c>
      <c r="M17" s="59" t="s">
        <v>44</v>
      </c>
      <c r="N17" s="59" t="s">
        <v>43</v>
      </c>
      <c r="O17" s="59">
        <v>12</v>
      </c>
      <c r="P17" s="59" t="s">
        <v>0</v>
      </c>
      <c r="Q17" s="59" t="s">
        <v>43</v>
      </c>
      <c r="R17" s="59">
        <v>1</v>
      </c>
      <c r="S17" s="59" t="s">
        <v>46</v>
      </c>
      <c r="T17" s="59" t="s">
        <v>43</v>
      </c>
      <c r="U17" s="59">
        <v>15</v>
      </c>
      <c r="V17" s="59" t="s">
        <v>45</v>
      </c>
      <c r="W17" s="59" t="s">
        <v>47</v>
      </c>
      <c r="X17" s="59" t="s">
        <v>48</v>
      </c>
      <c r="Y17" s="60">
        <f t="shared" si="1"/>
        <v>405792</v>
      </c>
      <c r="Z17" s="388" t="s">
        <v>42</v>
      </c>
      <c r="AB17" s="18"/>
    </row>
    <row r="18" spans="1:28" s="17" customFormat="1" ht="19.5" customHeight="1">
      <c r="A18" s="626"/>
      <c r="B18" s="629"/>
      <c r="C18" s="649"/>
      <c r="D18" s="646"/>
      <c r="E18" s="646"/>
      <c r="F18" s="646"/>
      <c r="G18" s="57" t="s">
        <v>87</v>
      </c>
      <c r="H18" s="110"/>
      <c r="I18" s="186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62">
        <f>SUM(Y7:Y17)</f>
        <v>24874358.399999999</v>
      </c>
      <c r="Z18" s="32" t="s">
        <v>42</v>
      </c>
      <c r="AB18" s="18"/>
    </row>
    <row r="19" spans="1:28" s="17" customFormat="1" ht="22.5" customHeight="1">
      <c r="A19" s="626"/>
      <c r="B19" s="629"/>
      <c r="C19" s="643" t="s">
        <v>152</v>
      </c>
      <c r="D19" s="644">
        <f>ROUNDUP(Y21/1000,0)</f>
        <v>17160</v>
      </c>
      <c r="E19" s="623">
        <v>18600</v>
      </c>
      <c r="F19" s="647">
        <f>D19-E19</f>
        <v>-1440</v>
      </c>
      <c r="G19" s="53" t="s">
        <v>53</v>
      </c>
      <c r="H19" s="109"/>
      <c r="I19" s="109">
        <v>5000</v>
      </c>
      <c r="J19" s="109" t="s">
        <v>42</v>
      </c>
      <c r="K19" s="109" t="s">
        <v>43</v>
      </c>
      <c r="L19" s="109">
        <v>19</v>
      </c>
      <c r="M19" s="109" t="s">
        <v>44</v>
      </c>
      <c r="N19" s="109" t="s">
        <v>43</v>
      </c>
      <c r="O19" s="109">
        <v>12</v>
      </c>
      <c r="P19" s="109" t="s">
        <v>0</v>
      </c>
      <c r="Q19" s="109"/>
      <c r="R19" s="109" t="s">
        <v>43</v>
      </c>
      <c r="S19" s="109">
        <v>14</v>
      </c>
      <c r="T19" s="109" t="s">
        <v>46</v>
      </c>
      <c r="U19" s="109"/>
      <c r="V19" s="109" t="s">
        <v>48</v>
      </c>
      <c r="W19" s="109"/>
      <c r="X19" s="109"/>
      <c r="Y19" s="54">
        <f>I19*L19*O19*S19</f>
        <v>15960000</v>
      </c>
      <c r="Z19" s="56" t="s">
        <v>42</v>
      </c>
      <c r="AB19" s="18"/>
    </row>
    <row r="20" spans="1:28" s="17" customFormat="1" ht="20.25" customHeight="1" thickBot="1">
      <c r="A20" s="626"/>
      <c r="B20" s="629"/>
      <c r="C20" s="643"/>
      <c r="D20" s="644"/>
      <c r="E20" s="645"/>
      <c r="F20" s="647"/>
      <c r="G20" s="58" t="s">
        <v>361</v>
      </c>
      <c r="H20" s="59"/>
      <c r="I20" s="59">
        <v>5000</v>
      </c>
      <c r="J20" s="59" t="s">
        <v>42</v>
      </c>
      <c r="K20" s="59" t="s">
        <v>43</v>
      </c>
      <c r="L20" s="59">
        <v>5</v>
      </c>
      <c r="M20" s="59" t="s">
        <v>44</v>
      </c>
      <c r="N20" s="59" t="s">
        <v>43</v>
      </c>
      <c r="O20" s="59">
        <v>12</v>
      </c>
      <c r="P20" s="59" t="s">
        <v>0</v>
      </c>
      <c r="Q20" s="59"/>
      <c r="R20" s="59" t="s">
        <v>43</v>
      </c>
      <c r="S20" s="59">
        <v>4</v>
      </c>
      <c r="T20" s="59" t="s">
        <v>46</v>
      </c>
      <c r="U20" s="59"/>
      <c r="V20" s="59" t="s">
        <v>48</v>
      </c>
      <c r="W20" s="59"/>
      <c r="X20" s="59"/>
      <c r="Y20" s="60">
        <f>I20*L20*O20*S20</f>
        <v>1200000</v>
      </c>
      <c r="Z20" s="61" t="s">
        <v>42</v>
      </c>
      <c r="AB20" s="18"/>
    </row>
    <row r="21" spans="1:28" s="17" customFormat="1" ht="16.5" customHeight="1">
      <c r="A21" s="638"/>
      <c r="B21" s="649"/>
      <c r="C21" s="643"/>
      <c r="D21" s="644"/>
      <c r="E21" s="646"/>
      <c r="F21" s="647"/>
      <c r="G21" s="57" t="s">
        <v>87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62">
        <f>SUM(Y19:Y20)</f>
        <v>17160000</v>
      </c>
      <c r="Z21" s="32" t="s">
        <v>42</v>
      </c>
      <c r="AB21" s="18"/>
    </row>
    <row r="22" spans="1:28" s="17" customFormat="1" ht="22.5" customHeight="1">
      <c r="A22" s="625" t="s">
        <v>95</v>
      </c>
      <c r="B22" s="665" t="s">
        <v>254</v>
      </c>
      <c r="C22" s="666"/>
      <c r="D22" s="294">
        <f>SUM(D23:D46)</f>
        <v>211443</v>
      </c>
      <c r="E22" s="294">
        <f>SUM(E23:E45)</f>
        <v>214679</v>
      </c>
      <c r="F22" s="295">
        <f>D22-E22</f>
        <v>-3236</v>
      </c>
      <c r="G22" s="296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8"/>
      <c r="Z22" s="299"/>
      <c r="AB22" s="18"/>
    </row>
    <row r="23" spans="1:28" s="17" customFormat="1" ht="23.25" customHeight="1">
      <c r="A23" s="626"/>
      <c r="B23" s="628" t="s">
        <v>78</v>
      </c>
      <c r="C23" s="628" t="s">
        <v>94</v>
      </c>
      <c r="D23" s="623">
        <f>ROUNDUP(Y43/1000,0)</f>
        <v>180243</v>
      </c>
      <c r="E23" s="623">
        <v>187559</v>
      </c>
      <c r="F23" s="623">
        <f>D23-E23</f>
        <v>-7316</v>
      </c>
      <c r="G23" s="314" t="s">
        <v>318</v>
      </c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6">
        <f>SUM(Y24:Y37)</f>
        <v>177474076.79999998</v>
      </c>
      <c r="Z23" s="317" t="s">
        <v>320</v>
      </c>
      <c r="AB23" s="18"/>
    </row>
    <row r="24" spans="1:28" s="17" customFormat="1" ht="23.25" customHeight="1">
      <c r="A24" s="626"/>
      <c r="B24" s="629"/>
      <c r="C24" s="629"/>
      <c r="D24" s="645"/>
      <c r="E24" s="645"/>
      <c r="F24" s="645"/>
      <c r="G24" s="176" t="s">
        <v>77</v>
      </c>
      <c r="H24" s="109" t="s">
        <v>41</v>
      </c>
      <c r="I24" s="109">
        <f>I8</f>
        <v>59640</v>
      </c>
      <c r="J24" s="109" t="s">
        <v>42</v>
      </c>
      <c r="K24" s="109" t="s">
        <v>43</v>
      </c>
      <c r="L24" s="109">
        <v>19</v>
      </c>
      <c r="M24" s="109" t="s">
        <v>44</v>
      </c>
      <c r="N24" s="109" t="s">
        <v>43</v>
      </c>
      <c r="O24" s="109">
        <v>12</v>
      </c>
      <c r="P24" s="109" t="s">
        <v>0</v>
      </c>
      <c r="Q24" s="109" t="s">
        <v>43</v>
      </c>
      <c r="R24" s="109">
        <v>2</v>
      </c>
      <c r="S24" s="109" t="s">
        <v>46</v>
      </c>
      <c r="T24" s="109" t="s">
        <v>43</v>
      </c>
      <c r="U24" s="109">
        <v>94</v>
      </c>
      <c r="V24" s="109" t="s">
        <v>45</v>
      </c>
      <c r="W24" s="109" t="s">
        <v>47</v>
      </c>
      <c r="X24" s="109" t="s">
        <v>48</v>
      </c>
      <c r="Y24" s="54">
        <f t="shared" ref="Y24:Y33" si="2">I24*L24*O24*R24*U24%</f>
        <v>25564089.599999998</v>
      </c>
      <c r="Z24" s="55" t="s">
        <v>42</v>
      </c>
      <c r="AB24" s="18"/>
    </row>
    <row r="25" spans="1:28" s="17" customFormat="1" ht="23.25" customHeight="1">
      <c r="A25" s="626"/>
      <c r="B25" s="629"/>
      <c r="C25" s="629"/>
      <c r="D25" s="645"/>
      <c r="E25" s="645"/>
      <c r="F25" s="645"/>
      <c r="G25" s="176" t="s">
        <v>50</v>
      </c>
      <c r="H25" s="109" t="s">
        <v>41</v>
      </c>
      <c r="I25" s="109">
        <f>I9</f>
        <v>58010</v>
      </c>
      <c r="J25" s="109" t="s">
        <v>42</v>
      </c>
      <c r="K25" s="109" t="s">
        <v>43</v>
      </c>
      <c r="L25" s="109">
        <v>19</v>
      </c>
      <c r="M25" s="109" t="s">
        <v>44</v>
      </c>
      <c r="N25" s="109" t="s">
        <v>43</v>
      </c>
      <c r="O25" s="109">
        <v>12</v>
      </c>
      <c r="P25" s="109" t="s">
        <v>0</v>
      </c>
      <c r="Q25" s="109" t="s">
        <v>43</v>
      </c>
      <c r="R25" s="109">
        <v>1</v>
      </c>
      <c r="S25" s="109" t="s">
        <v>46</v>
      </c>
      <c r="T25" s="109" t="s">
        <v>43</v>
      </c>
      <c r="U25" s="109">
        <v>91</v>
      </c>
      <c r="V25" s="109" t="s">
        <v>45</v>
      </c>
      <c r="W25" s="109" t="s">
        <v>47</v>
      </c>
      <c r="X25" s="109" t="s">
        <v>48</v>
      </c>
      <c r="Y25" s="54">
        <f t="shared" si="2"/>
        <v>12035914.800000001</v>
      </c>
      <c r="Z25" s="55" t="s">
        <v>42</v>
      </c>
      <c r="AB25" s="18"/>
    </row>
    <row r="26" spans="1:28" s="17" customFormat="1" ht="23.25" customHeight="1">
      <c r="A26" s="626"/>
      <c r="B26" s="629"/>
      <c r="C26" s="629"/>
      <c r="D26" s="645"/>
      <c r="E26" s="645"/>
      <c r="F26" s="645"/>
      <c r="G26" s="176" t="s">
        <v>50</v>
      </c>
      <c r="H26" s="109" t="s">
        <v>41</v>
      </c>
      <c r="I26" s="109">
        <f>I10</f>
        <v>58010</v>
      </c>
      <c r="J26" s="109" t="s">
        <v>42</v>
      </c>
      <c r="K26" s="109" t="s">
        <v>43</v>
      </c>
      <c r="L26" s="109">
        <v>19</v>
      </c>
      <c r="M26" s="109" t="s">
        <v>44</v>
      </c>
      <c r="N26" s="109" t="s">
        <v>43</v>
      </c>
      <c r="O26" s="109">
        <v>12</v>
      </c>
      <c r="P26" s="109" t="s">
        <v>0</v>
      </c>
      <c r="Q26" s="109" t="s">
        <v>43</v>
      </c>
      <c r="R26" s="109">
        <v>6</v>
      </c>
      <c r="S26" s="109" t="s">
        <v>46</v>
      </c>
      <c r="T26" s="109" t="s">
        <v>43</v>
      </c>
      <c r="U26" s="109">
        <v>85</v>
      </c>
      <c r="V26" s="109" t="s">
        <v>45</v>
      </c>
      <c r="W26" s="109" t="s">
        <v>47</v>
      </c>
      <c r="X26" s="109" t="s">
        <v>48</v>
      </c>
      <c r="Y26" s="31">
        <f t="shared" si="2"/>
        <v>67454028</v>
      </c>
      <c r="Z26" s="56" t="s">
        <v>42</v>
      </c>
      <c r="AB26" s="18"/>
    </row>
    <row r="27" spans="1:28" s="17" customFormat="1" ht="23.25" customHeight="1">
      <c r="A27" s="626"/>
      <c r="B27" s="629"/>
      <c r="C27" s="629"/>
      <c r="D27" s="645"/>
      <c r="E27" s="645"/>
      <c r="F27" s="645"/>
      <c r="G27" s="176" t="s">
        <v>50</v>
      </c>
      <c r="H27" s="109" t="s">
        <v>41</v>
      </c>
      <c r="I27" s="109">
        <f>I11</f>
        <v>58010</v>
      </c>
      <c r="J27" s="109" t="s">
        <v>42</v>
      </c>
      <c r="K27" s="109" t="s">
        <v>43</v>
      </c>
      <c r="L27" s="109">
        <v>19</v>
      </c>
      <c r="M27" s="109" t="s">
        <v>44</v>
      </c>
      <c r="N27" s="109" t="s">
        <v>43</v>
      </c>
      <c r="O27" s="109">
        <v>12</v>
      </c>
      <c r="P27" s="109" t="s">
        <v>0</v>
      </c>
      <c r="Q27" s="109" t="s">
        <v>43</v>
      </c>
      <c r="R27" s="109">
        <v>1</v>
      </c>
      <c r="S27" s="109" t="s">
        <v>46</v>
      </c>
      <c r="T27" s="109" t="s">
        <v>43</v>
      </c>
      <c r="U27" s="109">
        <v>91</v>
      </c>
      <c r="V27" s="109" t="s">
        <v>45</v>
      </c>
      <c r="W27" s="109" t="s">
        <v>47</v>
      </c>
      <c r="X27" s="109" t="s">
        <v>48</v>
      </c>
      <c r="Y27" s="31">
        <f t="shared" si="2"/>
        <v>12035914.800000001</v>
      </c>
      <c r="Z27" s="56" t="s">
        <v>42</v>
      </c>
      <c r="AB27" s="18"/>
    </row>
    <row r="28" spans="1:28" s="17" customFormat="1" ht="23.25" customHeight="1">
      <c r="A28" s="626"/>
      <c r="B28" s="629"/>
      <c r="C28" s="629"/>
      <c r="D28" s="645"/>
      <c r="E28" s="645"/>
      <c r="F28" s="645"/>
      <c r="G28" s="53" t="s">
        <v>51</v>
      </c>
      <c r="H28" s="109" t="s">
        <v>41</v>
      </c>
      <c r="I28" s="109">
        <v>56360</v>
      </c>
      <c r="J28" s="109" t="s">
        <v>42</v>
      </c>
      <c r="K28" s="109" t="s">
        <v>43</v>
      </c>
      <c r="L28" s="109">
        <v>19</v>
      </c>
      <c r="M28" s="109" t="s">
        <v>44</v>
      </c>
      <c r="N28" s="109" t="s">
        <v>43</v>
      </c>
      <c r="O28" s="109">
        <v>12</v>
      </c>
      <c r="P28" s="109" t="s">
        <v>0</v>
      </c>
      <c r="Q28" s="109" t="s">
        <v>43</v>
      </c>
      <c r="R28" s="109">
        <v>3</v>
      </c>
      <c r="S28" s="109" t="s">
        <v>46</v>
      </c>
      <c r="T28" s="109" t="s">
        <v>43</v>
      </c>
      <c r="U28" s="109">
        <v>85</v>
      </c>
      <c r="V28" s="109" t="s">
        <v>45</v>
      </c>
      <c r="W28" s="109" t="s">
        <v>47</v>
      </c>
      <c r="X28" s="109" t="s">
        <v>48</v>
      </c>
      <c r="Y28" s="31">
        <f t="shared" si="2"/>
        <v>32767704</v>
      </c>
      <c r="Z28" s="56" t="s">
        <v>42</v>
      </c>
      <c r="AB28" s="18"/>
    </row>
    <row r="29" spans="1:28" s="17" customFormat="1" ht="23.25" customHeight="1">
      <c r="A29" s="626"/>
      <c r="B29" s="629"/>
      <c r="C29" s="629"/>
      <c r="D29" s="645"/>
      <c r="E29" s="645"/>
      <c r="F29" s="645"/>
      <c r="G29" s="318" t="s">
        <v>618</v>
      </c>
      <c r="H29" s="181" t="s">
        <v>41</v>
      </c>
      <c r="I29" s="181">
        <f>I12</f>
        <v>56360</v>
      </c>
      <c r="J29" s="181" t="s">
        <v>42</v>
      </c>
      <c r="K29" s="181" t="s">
        <v>43</v>
      </c>
      <c r="L29" s="181">
        <v>19</v>
      </c>
      <c r="M29" s="181" t="s">
        <v>44</v>
      </c>
      <c r="N29" s="181" t="s">
        <v>43</v>
      </c>
      <c r="O29" s="181">
        <v>12</v>
      </c>
      <c r="P29" s="181" t="s">
        <v>0</v>
      </c>
      <c r="Q29" s="181" t="s">
        <v>43</v>
      </c>
      <c r="R29" s="181">
        <v>1</v>
      </c>
      <c r="S29" s="181" t="s">
        <v>46</v>
      </c>
      <c r="T29" s="181" t="s">
        <v>43</v>
      </c>
      <c r="U29" s="181">
        <v>85</v>
      </c>
      <c r="V29" s="181" t="s">
        <v>45</v>
      </c>
      <c r="W29" s="181" t="s">
        <v>47</v>
      </c>
      <c r="X29" s="181" t="s">
        <v>48</v>
      </c>
      <c r="Y29" s="387">
        <f t="shared" si="2"/>
        <v>10922568</v>
      </c>
      <c r="Z29" s="182" t="s">
        <v>42</v>
      </c>
      <c r="AB29" s="18"/>
    </row>
    <row r="30" spans="1:28" s="17" customFormat="1" ht="23.25" customHeight="1">
      <c r="A30" s="626"/>
      <c r="B30" s="629"/>
      <c r="C30" s="629"/>
      <c r="D30" s="645"/>
      <c r="E30" s="645"/>
      <c r="F30" s="645"/>
      <c r="G30" s="53" t="str">
        <f>G14</f>
        <v>공휴및주말3등급</v>
      </c>
      <c r="H30" s="109" t="s">
        <v>41</v>
      </c>
      <c r="I30" s="109">
        <f>I8</f>
        <v>59640</v>
      </c>
      <c r="J30" s="109" t="s">
        <v>42</v>
      </c>
      <c r="K30" s="109"/>
      <c r="L30" s="109">
        <v>4</v>
      </c>
      <c r="M30" s="109" t="s">
        <v>362</v>
      </c>
      <c r="N30" s="109" t="s">
        <v>363</v>
      </c>
      <c r="O30" s="109">
        <v>12</v>
      </c>
      <c r="P30" s="109" t="s">
        <v>364</v>
      </c>
      <c r="Q30" s="109" t="s">
        <v>363</v>
      </c>
      <c r="R30" s="109">
        <v>2</v>
      </c>
      <c r="S30" s="109" t="s">
        <v>365</v>
      </c>
      <c r="T30" s="109" t="s">
        <v>363</v>
      </c>
      <c r="U30" s="109">
        <v>91</v>
      </c>
      <c r="V30" s="109" t="s">
        <v>45</v>
      </c>
      <c r="W30" s="109" t="s">
        <v>366</v>
      </c>
      <c r="X30" s="109" t="s">
        <v>367</v>
      </c>
      <c r="Y30" s="31">
        <f t="shared" si="2"/>
        <v>5210150.4000000004</v>
      </c>
      <c r="Z30" s="56" t="s">
        <v>368</v>
      </c>
      <c r="AB30" s="18"/>
    </row>
    <row r="31" spans="1:28" s="17" customFormat="1" ht="23.25" customHeight="1">
      <c r="A31" s="626"/>
      <c r="B31" s="629"/>
      <c r="C31" s="629"/>
      <c r="D31" s="645"/>
      <c r="E31" s="645"/>
      <c r="F31" s="645"/>
      <c r="G31" s="53" t="str">
        <f>G15</f>
        <v>공휴및주말4등급</v>
      </c>
      <c r="H31" s="109" t="s">
        <v>41</v>
      </c>
      <c r="I31" s="109">
        <f>I10</f>
        <v>58010</v>
      </c>
      <c r="J31" s="109" t="s">
        <v>42</v>
      </c>
      <c r="K31" s="109"/>
      <c r="L31" s="109">
        <v>4</v>
      </c>
      <c r="M31" s="109" t="s">
        <v>362</v>
      </c>
      <c r="N31" s="109" t="s">
        <v>363</v>
      </c>
      <c r="O31" s="109">
        <v>12</v>
      </c>
      <c r="P31" s="109" t="s">
        <v>364</v>
      </c>
      <c r="Q31" s="109" t="s">
        <v>363</v>
      </c>
      <c r="R31" s="109">
        <v>1</v>
      </c>
      <c r="S31" s="109" t="s">
        <v>365</v>
      </c>
      <c r="T31" s="109" t="s">
        <v>363</v>
      </c>
      <c r="U31" s="109">
        <v>85</v>
      </c>
      <c r="V31" s="109" t="s">
        <v>45</v>
      </c>
      <c r="W31" s="109" t="s">
        <v>366</v>
      </c>
      <c r="X31" s="109" t="s">
        <v>367</v>
      </c>
      <c r="Y31" s="31">
        <f t="shared" si="2"/>
        <v>2366808</v>
      </c>
      <c r="Z31" s="56" t="s">
        <v>368</v>
      </c>
      <c r="AB31" s="18"/>
    </row>
    <row r="32" spans="1:28" s="17" customFormat="1" ht="23.25" customHeight="1">
      <c r="A32" s="626"/>
      <c r="B32" s="629"/>
      <c r="C32" s="629"/>
      <c r="D32" s="645"/>
      <c r="E32" s="645"/>
      <c r="F32" s="645"/>
      <c r="G32" s="53" t="str">
        <f>G16</f>
        <v>공휴및주말4등급</v>
      </c>
      <c r="H32" s="109" t="s">
        <v>41</v>
      </c>
      <c r="I32" s="109">
        <f>I11</f>
        <v>58010</v>
      </c>
      <c r="J32" s="109" t="s">
        <v>42</v>
      </c>
      <c r="K32" s="109"/>
      <c r="L32" s="109">
        <v>4</v>
      </c>
      <c r="M32" s="109" t="s">
        <v>362</v>
      </c>
      <c r="N32" s="109" t="s">
        <v>363</v>
      </c>
      <c r="O32" s="109">
        <v>12</v>
      </c>
      <c r="P32" s="109" t="s">
        <v>364</v>
      </c>
      <c r="Q32" s="109" t="s">
        <v>363</v>
      </c>
      <c r="R32" s="109">
        <v>1</v>
      </c>
      <c r="S32" s="109" t="s">
        <v>365</v>
      </c>
      <c r="T32" s="109" t="s">
        <v>363</v>
      </c>
      <c r="U32" s="109">
        <v>94</v>
      </c>
      <c r="V32" s="109" t="s">
        <v>45</v>
      </c>
      <c r="W32" s="109" t="s">
        <v>366</v>
      </c>
      <c r="X32" s="109" t="s">
        <v>367</v>
      </c>
      <c r="Y32" s="31">
        <f t="shared" si="2"/>
        <v>2617411.1999999997</v>
      </c>
      <c r="Z32" s="56" t="s">
        <v>368</v>
      </c>
      <c r="AB32" s="18"/>
    </row>
    <row r="33" spans="1:28" s="17" customFormat="1" ht="23.25" customHeight="1">
      <c r="A33" s="626"/>
      <c r="B33" s="629"/>
      <c r="C33" s="629"/>
      <c r="D33" s="645"/>
      <c r="E33" s="645"/>
      <c r="F33" s="651"/>
      <c r="G33" s="318" t="str">
        <f>G17</f>
        <v>공휴및주말5등급</v>
      </c>
      <c r="H33" s="181" t="s">
        <v>41</v>
      </c>
      <c r="I33" s="181">
        <f>I12</f>
        <v>56360</v>
      </c>
      <c r="J33" s="181" t="s">
        <v>42</v>
      </c>
      <c r="K33" s="181"/>
      <c r="L33" s="181">
        <v>4</v>
      </c>
      <c r="M33" s="181" t="s">
        <v>362</v>
      </c>
      <c r="N33" s="181" t="s">
        <v>363</v>
      </c>
      <c r="O33" s="181">
        <v>12</v>
      </c>
      <c r="P33" s="181" t="s">
        <v>364</v>
      </c>
      <c r="Q33" s="181" t="s">
        <v>363</v>
      </c>
      <c r="R33" s="181">
        <v>1</v>
      </c>
      <c r="S33" s="181" t="s">
        <v>365</v>
      </c>
      <c r="T33" s="181" t="s">
        <v>363</v>
      </c>
      <c r="U33" s="181">
        <v>85</v>
      </c>
      <c r="V33" s="181" t="s">
        <v>45</v>
      </c>
      <c r="W33" s="181" t="s">
        <v>366</v>
      </c>
      <c r="X33" s="181" t="s">
        <v>367</v>
      </c>
      <c r="Y33" s="387">
        <f t="shared" si="2"/>
        <v>2299488</v>
      </c>
      <c r="Z33" s="182" t="s">
        <v>368</v>
      </c>
      <c r="AB33" s="18"/>
    </row>
    <row r="34" spans="1:28" s="17" customFormat="1" ht="18.75" customHeight="1">
      <c r="A34" s="626"/>
      <c r="B34" s="629"/>
      <c r="C34" s="629"/>
      <c r="D34" s="645"/>
      <c r="E34" s="645"/>
      <c r="F34" s="645"/>
      <c r="G34" s="176" t="s">
        <v>134</v>
      </c>
      <c r="H34" s="109" t="s">
        <v>41</v>
      </c>
      <c r="I34" s="109">
        <v>100000</v>
      </c>
      <c r="J34" s="109" t="s">
        <v>42</v>
      </c>
      <c r="K34" s="109" t="s">
        <v>43</v>
      </c>
      <c r="L34" s="109">
        <v>2</v>
      </c>
      <c r="M34" s="109" t="s">
        <v>46</v>
      </c>
      <c r="N34" s="109" t="s">
        <v>43</v>
      </c>
      <c r="O34" s="109">
        <v>12</v>
      </c>
      <c r="P34" s="109" t="s">
        <v>136</v>
      </c>
      <c r="Q34" s="109" t="s">
        <v>47</v>
      </c>
      <c r="R34" s="132"/>
      <c r="S34" s="31"/>
      <c r="T34" s="109"/>
      <c r="U34" s="109"/>
      <c r="V34" s="109"/>
      <c r="W34" s="109"/>
      <c r="X34" s="562" t="s">
        <v>538</v>
      </c>
      <c r="Y34" s="562">
        <f>I34*L34*O34</f>
        <v>2400000</v>
      </c>
      <c r="Z34" s="563" t="s">
        <v>539</v>
      </c>
      <c r="AA34" s="565" t="s">
        <v>619</v>
      </c>
      <c r="AB34" s="18"/>
    </row>
    <row r="35" spans="1:28" s="17" customFormat="1" ht="22.5" customHeight="1">
      <c r="A35" s="626"/>
      <c r="B35" s="629"/>
      <c r="C35" s="629"/>
      <c r="D35" s="645"/>
      <c r="E35" s="645"/>
      <c r="F35" s="645"/>
      <c r="G35" s="176"/>
      <c r="H35" s="109" t="s">
        <v>41</v>
      </c>
      <c r="I35" s="109">
        <v>80000</v>
      </c>
      <c r="J35" s="109" t="s">
        <v>42</v>
      </c>
      <c r="K35" s="109" t="s">
        <v>43</v>
      </c>
      <c r="L35" s="109">
        <v>1</v>
      </c>
      <c r="M35" s="109" t="s">
        <v>46</v>
      </c>
      <c r="N35" s="109" t="s">
        <v>43</v>
      </c>
      <c r="O35" s="109">
        <v>12</v>
      </c>
      <c r="P35" s="109" t="s">
        <v>136</v>
      </c>
      <c r="Q35" s="109" t="s">
        <v>47</v>
      </c>
      <c r="R35" s="132"/>
      <c r="S35" s="31"/>
      <c r="T35" s="109"/>
      <c r="U35" s="109"/>
      <c r="V35" s="109"/>
      <c r="W35" s="109"/>
      <c r="X35" s="31" t="s">
        <v>48</v>
      </c>
      <c r="Y35" s="31">
        <f>I35*L35*O35</f>
        <v>960000</v>
      </c>
      <c r="Z35" s="564" t="s">
        <v>608</v>
      </c>
      <c r="AA35" s="17" t="s">
        <v>558</v>
      </c>
    </row>
    <row r="36" spans="1:28" s="17" customFormat="1" ht="23.25" customHeight="1">
      <c r="A36" s="626"/>
      <c r="B36" s="629"/>
      <c r="C36" s="629"/>
      <c r="D36" s="645"/>
      <c r="E36" s="645"/>
      <c r="F36" s="645"/>
      <c r="G36" s="176"/>
      <c r="H36" s="109" t="s">
        <v>41</v>
      </c>
      <c r="I36" s="109">
        <v>60000</v>
      </c>
      <c r="J36" s="109" t="s">
        <v>42</v>
      </c>
      <c r="K36" s="109" t="s">
        <v>43</v>
      </c>
      <c r="L36" s="109">
        <v>1</v>
      </c>
      <c r="M36" s="109" t="s">
        <v>46</v>
      </c>
      <c r="N36" s="109" t="s">
        <v>43</v>
      </c>
      <c r="O36" s="109">
        <v>12</v>
      </c>
      <c r="P36" s="109" t="s">
        <v>136</v>
      </c>
      <c r="Q36" s="109" t="s">
        <v>47</v>
      </c>
      <c r="R36" s="132"/>
      <c r="S36" s="31"/>
      <c r="T36" s="109"/>
      <c r="U36" s="109"/>
      <c r="V36" s="109"/>
      <c r="W36" s="109"/>
      <c r="X36" s="109" t="s">
        <v>106</v>
      </c>
      <c r="Y36" s="54">
        <f>I36*L36*O36</f>
        <v>720000</v>
      </c>
      <c r="Z36" s="56" t="s">
        <v>105</v>
      </c>
      <c r="AA36" s="17" t="s">
        <v>534</v>
      </c>
      <c r="AB36" s="18"/>
    </row>
    <row r="37" spans="1:28" s="17" customFormat="1" ht="22.5" customHeight="1">
      <c r="A37" s="626"/>
      <c r="B37" s="629"/>
      <c r="C37" s="629"/>
      <c r="D37" s="645"/>
      <c r="E37" s="645"/>
      <c r="F37" s="645"/>
      <c r="G37" s="53"/>
      <c r="H37" s="109" t="s">
        <v>41</v>
      </c>
      <c r="I37" s="109">
        <v>60000</v>
      </c>
      <c r="J37" s="109" t="s">
        <v>42</v>
      </c>
      <c r="K37" s="109" t="s">
        <v>43</v>
      </c>
      <c r="L37" s="109">
        <v>1</v>
      </c>
      <c r="M37" s="109" t="s">
        <v>46</v>
      </c>
      <c r="N37" s="109" t="s">
        <v>43</v>
      </c>
      <c r="O37" s="109">
        <v>2</v>
      </c>
      <c r="P37" s="109" t="s">
        <v>0</v>
      </c>
      <c r="Q37" s="109" t="s">
        <v>47</v>
      </c>
      <c r="R37" s="109"/>
      <c r="S37" s="109"/>
      <c r="T37" s="109"/>
      <c r="U37" s="109"/>
      <c r="V37" s="109"/>
      <c r="W37" s="109"/>
      <c r="X37" s="109" t="s">
        <v>48</v>
      </c>
      <c r="Y37" s="54">
        <f>I37*L37*O37+I38*L38*O38</f>
        <v>120000</v>
      </c>
      <c r="Z37" s="56" t="s">
        <v>42</v>
      </c>
      <c r="AA37" s="17" t="s">
        <v>590</v>
      </c>
      <c r="AB37" s="18"/>
    </row>
    <row r="38" spans="1:28" s="17" customFormat="1" ht="4.5" hidden="1" customHeight="1">
      <c r="A38" s="626"/>
      <c r="B38" s="629"/>
      <c r="C38" s="629"/>
      <c r="D38" s="645"/>
      <c r="E38" s="645"/>
      <c r="F38" s="645"/>
      <c r="G38" s="53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54"/>
      <c r="Z38" s="56"/>
      <c r="AB38" s="18"/>
    </row>
    <row r="39" spans="1:28" s="17" customFormat="1" ht="23.25" customHeight="1">
      <c r="A39" s="626"/>
      <c r="B39" s="629"/>
      <c r="C39" s="629"/>
      <c r="D39" s="645"/>
      <c r="E39" s="645"/>
      <c r="F39" s="645"/>
      <c r="G39" s="678" t="s">
        <v>319</v>
      </c>
      <c r="H39" s="679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514"/>
      <c r="X39" s="514"/>
      <c r="Y39" s="515">
        <f>SUM(Y40:Y42)</f>
        <v>2768880</v>
      </c>
      <c r="Z39" s="516" t="s">
        <v>320</v>
      </c>
      <c r="AB39" s="18"/>
    </row>
    <row r="40" spans="1:28" s="17" customFormat="1" ht="23.25" customHeight="1">
      <c r="A40" s="626"/>
      <c r="B40" s="629"/>
      <c r="C40" s="629"/>
      <c r="D40" s="645"/>
      <c r="E40" s="645"/>
      <c r="F40" s="645"/>
      <c r="G40" s="176" t="s">
        <v>369</v>
      </c>
      <c r="H40" s="109"/>
      <c r="I40" s="109">
        <v>830</v>
      </c>
      <c r="J40" s="109" t="s">
        <v>42</v>
      </c>
      <c r="K40" s="109" t="s">
        <v>43</v>
      </c>
      <c r="L40" s="109">
        <v>19</v>
      </c>
      <c r="M40" s="109" t="s">
        <v>44</v>
      </c>
      <c r="N40" s="109" t="s">
        <v>43</v>
      </c>
      <c r="O40" s="109">
        <v>14</v>
      </c>
      <c r="P40" s="109" t="s">
        <v>46</v>
      </c>
      <c r="Q40" s="109" t="s">
        <v>97</v>
      </c>
      <c r="R40" s="109">
        <v>12</v>
      </c>
      <c r="S40" s="109" t="s">
        <v>0</v>
      </c>
      <c r="T40" s="109"/>
      <c r="U40" s="109"/>
      <c r="V40" s="109"/>
      <c r="W40" s="109"/>
      <c r="X40" s="109" t="s">
        <v>48</v>
      </c>
      <c r="Y40" s="54">
        <f>I40*L40*O40*R40</f>
        <v>2649360</v>
      </c>
      <c r="Z40" s="56" t="s">
        <v>42</v>
      </c>
      <c r="AB40" s="18"/>
    </row>
    <row r="41" spans="1:28" s="17" customFormat="1" ht="23.25" customHeight="1">
      <c r="A41" s="626"/>
      <c r="B41" s="629"/>
      <c r="C41" s="629"/>
      <c r="D41" s="645"/>
      <c r="E41" s="645"/>
      <c r="F41" s="645"/>
      <c r="G41" s="176" t="s">
        <v>370</v>
      </c>
      <c r="H41" s="109"/>
      <c r="I41" s="109">
        <v>830</v>
      </c>
      <c r="J41" s="109" t="s">
        <v>42</v>
      </c>
      <c r="K41" s="109" t="s">
        <v>43</v>
      </c>
      <c r="L41" s="109">
        <v>4</v>
      </c>
      <c r="M41" s="109" t="s">
        <v>44</v>
      </c>
      <c r="N41" s="109" t="s">
        <v>43</v>
      </c>
      <c r="O41" s="109">
        <v>4</v>
      </c>
      <c r="P41" s="109" t="s">
        <v>46</v>
      </c>
      <c r="Q41" s="109" t="s">
        <v>43</v>
      </c>
      <c r="R41" s="109">
        <v>9</v>
      </c>
      <c r="S41" s="109" t="s">
        <v>0</v>
      </c>
      <c r="T41" s="109"/>
      <c r="U41" s="109"/>
      <c r="V41" s="109"/>
      <c r="W41" s="109"/>
      <c r="X41" s="109" t="s">
        <v>48</v>
      </c>
      <c r="Y41" s="54">
        <f>I41*L41*O41*R41</f>
        <v>119520</v>
      </c>
      <c r="Z41" s="56" t="s">
        <v>42</v>
      </c>
      <c r="AB41" s="18"/>
    </row>
    <row r="42" spans="1:28" s="17" customFormat="1" ht="23.25" customHeight="1" thickBot="1">
      <c r="A42" s="626"/>
      <c r="B42" s="629"/>
      <c r="C42" s="629"/>
      <c r="D42" s="645"/>
      <c r="E42" s="645"/>
      <c r="F42" s="645"/>
      <c r="G42" s="177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54"/>
      <c r="Z42" s="56"/>
      <c r="AB42" s="18"/>
    </row>
    <row r="43" spans="1:28" s="17" customFormat="1" ht="19.5" customHeight="1">
      <c r="A43" s="626"/>
      <c r="B43" s="629"/>
      <c r="C43" s="649"/>
      <c r="D43" s="646"/>
      <c r="E43" s="646"/>
      <c r="F43" s="646"/>
      <c r="G43" s="188" t="s">
        <v>87</v>
      </c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9">
        <f>Y23+Y39</f>
        <v>180242956.79999998</v>
      </c>
      <c r="Z43" s="187" t="s">
        <v>42</v>
      </c>
      <c r="AB43" s="18"/>
    </row>
    <row r="44" spans="1:28" s="17" customFormat="1" ht="19.5" customHeight="1">
      <c r="A44" s="626"/>
      <c r="B44" s="629"/>
      <c r="C44" s="628" t="s">
        <v>259</v>
      </c>
      <c r="D44" s="623">
        <f>ROUNDUP(Y46/1000,0)</f>
        <v>31200</v>
      </c>
      <c r="E44" s="623">
        <v>27120</v>
      </c>
      <c r="F44" s="623">
        <f>D44-E44</f>
        <v>4080</v>
      </c>
      <c r="G44" s="319" t="s">
        <v>318</v>
      </c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89">
        <f>Y45</f>
        <v>31200000</v>
      </c>
      <c r="Z44" s="321" t="s">
        <v>368</v>
      </c>
      <c r="AB44" s="18"/>
    </row>
    <row r="45" spans="1:28" s="17" customFormat="1" ht="24.75" customHeight="1" thickBot="1">
      <c r="A45" s="626"/>
      <c r="B45" s="629"/>
      <c r="C45" s="629"/>
      <c r="D45" s="645"/>
      <c r="E45" s="645"/>
      <c r="F45" s="645"/>
      <c r="G45" s="53" t="s">
        <v>324</v>
      </c>
      <c r="H45" s="109"/>
      <c r="I45" s="109">
        <v>2600000</v>
      </c>
      <c r="J45" s="109" t="s">
        <v>320</v>
      </c>
      <c r="K45" s="109" t="s">
        <v>325</v>
      </c>
      <c r="L45" s="109">
        <v>12</v>
      </c>
      <c r="M45" s="109" t="s">
        <v>326</v>
      </c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 t="s">
        <v>327</v>
      </c>
      <c r="Y45" s="54">
        <f>I45*L45</f>
        <v>31200000</v>
      </c>
      <c r="Z45" s="56" t="s">
        <v>320</v>
      </c>
      <c r="AB45" s="18"/>
    </row>
    <row r="46" spans="1:28" s="17" customFormat="1" ht="23.25" customHeight="1">
      <c r="A46" s="638"/>
      <c r="B46" s="649"/>
      <c r="C46" s="649"/>
      <c r="D46" s="646"/>
      <c r="E46" s="646"/>
      <c r="F46" s="646"/>
      <c r="G46" s="188" t="s">
        <v>87</v>
      </c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9">
        <f>Y44</f>
        <v>31200000</v>
      </c>
      <c r="Z46" s="187" t="s">
        <v>42</v>
      </c>
      <c r="AB46" s="18"/>
    </row>
    <row r="47" spans="1:28" ht="23.25" customHeight="1">
      <c r="A47" s="638" t="s">
        <v>91</v>
      </c>
      <c r="B47" s="668" t="s">
        <v>33</v>
      </c>
      <c r="C47" s="668"/>
      <c r="D47" s="415">
        <f>D48</f>
        <v>3580</v>
      </c>
      <c r="E47" s="174">
        <f>E48</f>
        <v>14711</v>
      </c>
      <c r="F47" s="174">
        <f>D47-E47</f>
        <v>-11131</v>
      </c>
      <c r="G47" s="669"/>
      <c r="H47" s="670"/>
      <c r="I47" s="670"/>
      <c r="J47" s="670"/>
      <c r="K47" s="670"/>
      <c r="L47" s="670"/>
      <c r="M47" s="670"/>
      <c r="N47" s="670"/>
      <c r="O47" s="670"/>
      <c r="P47" s="670"/>
      <c r="Q47" s="670"/>
      <c r="R47" s="670"/>
      <c r="S47" s="670"/>
      <c r="T47" s="670"/>
      <c r="U47" s="670"/>
      <c r="V47" s="670"/>
      <c r="W47" s="670"/>
      <c r="X47" s="670"/>
      <c r="Y47" s="670"/>
      <c r="Z47" s="671"/>
    </row>
    <row r="48" spans="1:28" ht="17.25" customHeight="1">
      <c r="A48" s="667"/>
      <c r="B48" s="648" t="s">
        <v>258</v>
      </c>
      <c r="C48" s="648" t="s">
        <v>96</v>
      </c>
      <c r="D48" s="682">
        <f>ROUNDUP(Y48/1000,0)</f>
        <v>3580</v>
      </c>
      <c r="E48" s="684">
        <v>14711</v>
      </c>
      <c r="F48" s="685">
        <f>D48-E48</f>
        <v>-11131</v>
      </c>
      <c r="G48" s="674" t="s">
        <v>22</v>
      </c>
      <c r="H48" s="675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680">
        <v>3580000</v>
      </c>
      <c r="Z48" s="672" t="s">
        <v>42</v>
      </c>
    </row>
    <row r="49" spans="1:26" ht="14.25" customHeight="1">
      <c r="A49" s="667"/>
      <c r="B49" s="649"/>
      <c r="C49" s="629"/>
      <c r="D49" s="683"/>
      <c r="E49" s="683"/>
      <c r="F49" s="685"/>
      <c r="G49" s="676"/>
      <c r="H49" s="677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681"/>
      <c r="Z49" s="673"/>
    </row>
    <row r="50" spans="1:26" ht="24" customHeight="1">
      <c r="A50" s="625" t="s">
        <v>92</v>
      </c>
      <c r="B50" s="631" t="s">
        <v>12</v>
      </c>
      <c r="C50" s="631"/>
      <c r="D50" s="496">
        <f>D51+D52</f>
        <v>212</v>
      </c>
      <c r="E50" s="496">
        <f>E51+E52</f>
        <v>372</v>
      </c>
      <c r="F50" s="496">
        <f t="shared" ref="F50:F51" si="3">D50-E50</f>
        <v>-160</v>
      </c>
      <c r="G50" s="107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34"/>
      <c r="Z50" s="33"/>
    </row>
    <row r="51" spans="1:26" ht="33" customHeight="1">
      <c r="A51" s="626"/>
      <c r="B51" s="628" t="s">
        <v>92</v>
      </c>
      <c r="C51" s="495" t="s">
        <v>137</v>
      </c>
      <c r="D51" s="496">
        <f>ROUNDUP(Y51/1000,0)</f>
        <v>12</v>
      </c>
      <c r="E51" s="496">
        <v>12</v>
      </c>
      <c r="F51" s="496">
        <f t="shared" si="3"/>
        <v>0</v>
      </c>
      <c r="G51" s="107" t="s">
        <v>59</v>
      </c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34">
        <v>12000</v>
      </c>
      <c r="Z51" s="33" t="s">
        <v>42</v>
      </c>
    </row>
    <row r="52" spans="1:26" ht="33" customHeight="1" thickBot="1">
      <c r="A52" s="626"/>
      <c r="B52" s="629"/>
      <c r="C52" s="628" t="s">
        <v>93</v>
      </c>
      <c r="D52" s="623">
        <v>200</v>
      </c>
      <c r="E52" s="623">
        <v>360</v>
      </c>
      <c r="F52" s="623">
        <f>D52-E52</f>
        <v>-160</v>
      </c>
      <c r="G52" s="176" t="s">
        <v>24</v>
      </c>
      <c r="H52" s="176"/>
      <c r="I52" s="176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54">
        <v>200000</v>
      </c>
      <c r="Z52" s="56" t="s">
        <v>42</v>
      </c>
    </row>
    <row r="53" spans="1:26" ht="14.25" thickBot="1">
      <c r="A53" s="627"/>
      <c r="B53" s="630"/>
      <c r="C53" s="630"/>
      <c r="D53" s="624"/>
      <c r="E53" s="624"/>
      <c r="F53" s="624"/>
      <c r="G53" s="497" t="s">
        <v>87</v>
      </c>
      <c r="H53" s="498"/>
      <c r="I53" s="498"/>
      <c r="J53" s="498"/>
      <c r="K53" s="498"/>
      <c r="L53" s="498"/>
      <c r="M53" s="498"/>
      <c r="N53" s="498"/>
      <c r="O53" s="498"/>
      <c r="P53" s="498"/>
      <c r="Q53" s="498"/>
      <c r="R53" s="498"/>
      <c r="S53" s="498"/>
      <c r="T53" s="498"/>
      <c r="U53" s="498"/>
      <c r="V53" s="498"/>
      <c r="W53" s="498"/>
      <c r="X53" s="498"/>
      <c r="Y53" s="499">
        <f>Y52</f>
        <v>200000</v>
      </c>
      <c r="Z53" s="500" t="s">
        <v>527</v>
      </c>
    </row>
  </sheetData>
  <mergeCells count="53">
    <mergeCell ref="G47:Z47"/>
    <mergeCell ref="Z48:Z49"/>
    <mergeCell ref="F23:F43"/>
    <mergeCell ref="E23:E43"/>
    <mergeCell ref="D23:D43"/>
    <mergeCell ref="G48:H49"/>
    <mergeCell ref="G39:H39"/>
    <mergeCell ref="F44:F46"/>
    <mergeCell ref="D44:D46"/>
    <mergeCell ref="E44:E46"/>
    <mergeCell ref="Y48:Y49"/>
    <mergeCell ref="D48:D49"/>
    <mergeCell ref="E48:E49"/>
    <mergeCell ref="F48:F49"/>
    <mergeCell ref="B22:C22"/>
    <mergeCell ref="A47:A49"/>
    <mergeCell ref="B47:C47"/>
    <mergeCell ref="C23:C43"/>
    <mergeCell ref="A22:A46"/>
    <mergeCell ref="B23:B46"/>
    <mergeCell ref="C44:C46"/>
    <mergeCell ref="B48:B49"/>
    <mergeCell ref="C48:C49"/>
    <mergeCell ref="A1:F1"/>
    <mergeCell ref="G1:Z1"/>
    <mergeCell ref="A2:F2"/>
    <mergeCell ref="A3:A4"/>
    <mergeCell ref="B3:B4"/>
    <mergeCell ref="C3:C4"/>
    <mergeCell ref="D3:D4"/>
    <mergeCell ref="E3:E4"/>
    <mergeCell ref="F3:F4"/>
    <mergeCell ref="A5:C5"/>
    <mergeCell ref="G5:Z5"/>
    <mergeCell ref="A6:A21"/>
    <mergeCell ref="B6:C6"/>
    <mergeCell ref="G6:Z6"/>
    <mergeCell ref="C19:C21"/>
    <mergeCell ref="D19:D21"/>
    <mergeCell ref="E19:E21"/>
    <mergeCell ref="F19:F21"/>
    <mergeCell ref="B7:B21"/>
    <mergeCell ref="C7:C18"/>
    <mergeCell ref="D7:D18"/>
    <mergeCell ref="E7:E18"/>
    <mergeCell ref="F7:F18"/>
    <mergeCell ref="F52:F53"/>
    <mergeCell ref="A50:A53"/>
    <mergeCell ref="B51:B53"/>
    <mergeCell ref="C52:C53"/>
    <mergeCell ref="D52:D53"/>
    <mergeCell ref="E52:E53"/>
    <mergeCell ref="B50:C50"/>
  </mergeCells>
  <phoneticPr fontId="12" type="noConversion"/>
  <printOptions horizontalCentered="1"/>
  <pageMargins left="0" right="0" top="0.43307086614173229" bottom="0" header="0.31496062992125984" footer="0"/>
  <pageSetup paperSize="9" scale="67" orientation="portrait" r:id="rId1"/>
  <rowBreaks count="1" manualBreakCount="1">
    <brk id="4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43"/>
  <sheetViews>
    <sheetView view="pageBreakPreview" zoomScale="70" zoomScaleSheetLayoutView="70" workbookViewId="0">
      <selection activeCell="AI9" sqref="AI9"/>
    </sheetView>
  </sheetViews>
  <sheetFormatPr defaultRowHeight="14.25"/>
  <cols>
    <col min="1" max="1" width="7" style="48" customWidth="1"/>
    <col min="2" max="2" width="7.44140625" style="48" customWidth="1"/>
    <col min="3" max="3" width="14.21875" style="49" customWidth="1"/>
    <col min="4" max="4" width="9.109375" style="50" customWidth="1"/>
    <col min="5" max="5" width="9.33203125" style="51" customWidth="1"/>
    <col min="6" max="6" width="12.33203125" style="68" customWidth="1"/>
    <col min="7" max="7" width="10" style="43" customWidth="1"/>
    <col min="8" max="8" width="1.77734375" style="43" customWidth="1"/>
    <col min="9" max="9" width="1.44140625" style="44" customWidth="1"/>
    <col min="10" max="10" width="10.21875" style="83" customWidth="1"/>
    <col min="11" max="11" width="1.5546875" style="43" customWidth="1"/>
    <col min="12" max="12" width="2.77734375" style="43" customWidth="1"/>
    <col min="13" max="13" width="1.6640625" style="44" customWidth="1"/>
    <col min="14" max="14" width="4.77734375" style="44" customWidth="1"/>
    <col min="15" max="15" width="4.44140625" style="44" customWidth="1"/>
    <col min="16" max="16" width="3.109375" style="43" customWidth="1"/>
    <col min="17" max="17" width="3.44140625" style="43" customWidth="1"/>
    <col min="18" max="18" width="4.33203125" style="43" customWidth="1"/>
    <col min="19" max="19" width="9.88671875" style="43" customWidth="1"/>
    <col min="20" max="20" width="4.44140625" style="43" customWidth="1"/>
    <col min="21" max="21" width="3" style="43" customWidth="1"/>
    <col min="22" max="22" width="3.88671875" style="43" customWidth="1"/>
    <col min="23" max="23" width="4.44140625" style="43" customWidth="1"/>
    <col min="24" max="24" width="3.77734375" style="43" customWidth="1"/>
    <col min="25" max="25" width="3.33203125" style="43" customWidth="1"/>
    <col min="26" max="26" width="3" style="43" customWidth="1"/>
    <col min="27" max="27" width="4.109375" style="43" customWidth="1"/>
    <col min="28" max="28" width="2.5546875" style="43" customWidth="1"/>
    <col min="29" max="29" width="2" style="43" customWidth="1"/>
    <col min="30" max="30" width="13.5546875" style="44" customWidth="1"/>
    <col min="31" max="31" width="2.77734375" style="43" customWidth="1"/>
    <col min="32" max="32" width="27.6640625" style="38" customWidth="1"/>
    <col min="33" max="33" width="10.88671875" style="52" customWidth="1"/>
    <col min="34" max="34" width="14.109375" style="48" customWidth="1"/>
    <col min="35" max="35" width="8.88671875" style="48" customWidth="1"/>
    <col min="36" max="39" width="8.88671875" style="48"/>
    <col min="40" max="41" width="8.88671875" style="48" customWidth="1"/>
    <col min="42" max="258" width="8.88671875" style="48"/>
    <col min="259" max="259" width="3.77734375" style="48" customWidth="1"/>
    <col min="260" max="260" width="3.44140625" style="48" customWidth="1"/>
    <col min="261" max="261" width="5.109375" style="48" customWidth="1"/>
    <col min="262" max="262" width="8.5546875" style="48" customWidth="1"/>
    <col min="263" max="263" width="8.33203125" style="48" customWidth="1"/>
    <col min="264" max="264" width="9" style="48" customWidth="1"/>
    <col min="265" max="265" width="7.88671875" style="48" customWidth="1"/>
    <col min="266" max="266" width="2.5546875" style="48" customWidth="1"/>
    <col min="267" max="267" width="10.109375" style="48" customWidth="1"/>
    <col min="268" max="268" width="2.77734375" style="48" customWidth="1"/>
    <col min="269" max="269" width="4" style="48" customWidth="1"/>
    <col min="270" max="270" width="4.77734375" style="48" customWidth="1"/>
    <col min="271" max="271" width="4.44140625" style="48" customWidth="1"/>
    <col min="272" max="272" width="3.109375" style="48" customWidth="1"/>
    <col min="273" max="273" width="3.44140625" style="48" customWidth="1"/>
    <col min="274" max="274" width="3.21875" style="48" customWidth="1"/>
    <col min="275" max="275" width="8.6640625" style="48" customWidth="1"/>
    <col min="276" max="276" width="4.44140625" style="48" customWidth="1"/>
    <col min="277" max="277" width="3" style="48" customWidth="1"/>
    <col min="278" max="278" width="3.21875" style="48" customWidth="1"/>
    <col min="279" max="279" width="3.77734375" style="48" customWidth="1"/>
    <col min="280" max="280" width="2.5546875" style="48" customWidth="1"/>
    <col min="281" max="281" width="2.44140625" style="48" customWidth="1"/>
    <col min="282" max="282" width="0.5546875" style="48" customWidth="1"/>
    <col min="283" max="283" width="10.5546875" style="48" customWidth="1"/>
    <col min="284" max="284" width="2.6640625" style="48" customWidth="1"/>
    <col min="285" max="285" width="8.88671875" style="48" customWidth="1"/>
    <col min="286" max="514" width="8.88671875" style="48"/>
    <col min="515" max="515" width="3.77734375" style="48" customWidth="1"/>
    <col min="516" max="516" width="3.44140625" style="48" customWidth="1"/>
    <col min="517" max="517" width="5.109375" style="48" customWidth="1"/>
    <col min="518" max="518" width="8.5546875" style="48" customWidth="1"/>
    <col min="519" max="519" width="8.33203125" style="48" customWidth="1"/>
    <col min="520" max="520" width="9" style="48" customWidth="1"/>
    <col min="521" max="521" width="7.88671875" style="48" customWidth="1"/>
    <col min="522" max="522" width="2.5546875" style="48" customWidth="1"/>
    <col min="523" max="523" width="10.109375" style="48" customWidth="1"/>
    <col min="524" max="524" width="2.77734375" style="48" customWidth="1"/>
    <col min="525" max="525" width="4" style="48" customWidth="1"/>
    <col min="526" max="526" width="4.77734375" style="48" customWidth="1"/>
    <col min="527" max="527" width="4.44140625" style="48" customWidth="1"/>
    <col min="528" max="528" width="3.109375" style="48" customWidth="1"/>
    <col min="529" max="529" width="3.44140625" style="48" customWidth="1"/>
    <col min="530" max="530" width="3.21875" style="48" customWidth="1"/>
    <col min="531" max="531" width="8.6640625" style="48" customWidth="1"/>
    <col min="532" max="532" width="4.44140625" style="48" customWidth="1"/>
    <col min="533" max="533" width="3" style="48" customWidth="1"/>
    <col min="534" max="534" width="3.21875" style="48" customWidth="1"/>
    <col min="535" max="535" width="3.77734375" style="48" customWidth="1"/>
    <col min="536" max="536" width="2.5546875" style="48" customWidth="1"/>
    <col min="537" max="537" width="2.44140625" style="48" customWidth="1"/>
    <col min="538" max="538" width="0.5546875" style="48" customWidth="1"/>
    <col min="539" max="539" width="10.5546875" style="48" customWidth="1"/>
    <col min="540" max="540" width="2.6640625" style="48" customWidth="1"/>
    <col min="541" max="541" width="8.88671875" style="48" customWidth="1"/>
    <col min="542" max="770" width="8.88671875" style="48"/>
    <col min="771" max="771" width="3.77734375" style="48" customWidth="1"/>
    <col min="772" max="772" width="3.44140625" style="48" customWidth="1"/>
    <col min="773" max="773" width="5.109375" style="48" customWidth="1"/>
    <col min="774" max="774" width="8.5546875" style="48" customWidth="1"/>
    <col min="775" max="775" width="8.33203125" style="48" customWidth="1"/>
    <col min="776" max="776" width="9" style="48" customWidth="1"/>
    <col min="777" max="777" width="7.88671875" style="48" customWidth="1"/>
    <col min="778" max="778" width="2.5546875" style="48" customWidth="1"/>
    <col min="779" max="779" width="10.109375" style="48" customWidth="1"/>
    <col min="780" max="780" width="2.77734375" style="48" customWidth="1"/>
    <col min="781" max="781" width="4" style="48" customWidth="1"/>
    <col min="782" max="782" width="4.77734375" style="48" customWidth="1"/>
    <col min="783" max="783" width="4.44140625" style="48" customWidth="1"/>
    <col min="784" max="784" width="3.109375" style="48" customWidth="1"/>
    <col min="785" max="785" width="3.44140625" style="48" customWidth="1"/>
    <col min="786" max="786" width="3.21875" style="48" customWidth="1"/>
    <col min="787" max="787" width="8.6640625" style="48" customWidth="1"/>
    <col min="788" max="788" width="4.44140625" style="48" customWidth="1"/>
    <col min="789" max="789" width="3" style="48" customWidth="1"/>
    <col min="790" max="790" width="3.21875" style="48" customWidth="1"/>
    <col min="791" max="791" width="3.77734375" style="48" customWidth="1"/>
    <col min="792" max="792" width="2.5546875" style="48" customWidth="1"/>
    <col min="793" max="793" width="2.44140625" style="48" customWidth="1"/>
    <col min="794" max="794" width="0.5546875" style="48" customWidth="1"/>
    <col min="795" max="795" width="10.5546875" style="48" customWidth="1"/>
    <col min="796" max="796" width="2.6640625" style="48" customWidth="1"/>
    <col min="797" max="797" width="8.88671875" style="48" customWidth="1"/>
    <col min="798" max="1026" width="8.88671875" style="48"/>
    <col min="1027" max="1027" width="3.77734375" style="48" customWidth="1"/>
    <col min="1028" max="1028" width="3.44140625" style="48" customWidth="1"/>
    <col min="1029" max="1029" width="5.109375" style="48" customWidth="1"/>
    <col min="1030" max="1030" width="8.5546875" style="48" customWidth="1"/>
    <col min="1031" max="1031" width="8.33203125" style="48" customWidth="1"/>
    <col min="1032" max="1032" width="9" style="48" customWidth="1"/>
    <col min="1033" max="1033" width="7.88671875" style="48" customWidth="1"/>
    <col min="1034" max="1034" width="2.5546875" style="48" customWidth="1"/>
    <col min="1035" max="1035" width="10.109375" style="48" customWidth="1"/>
    <col min="1036" max="1036" width="2.77734375" style="48" customWidth="1"/>
    <col min="1037" max="1037" width="4" style="48" customWidth="1"/>
    <col min="1038" max="1038" width="4.77734375" style="48" customWidth="1"/>
    <col min="1039" max="1039" width="4.44140625" style="48" customWidth="1"/>
    <col min="1040" max="1040" width="3.109375" style="48" customWidth="1"/>
    <col min="1041" max="1041" width="3.44140625" style="48" customWidth="1"/>
    <col min="1042" max="1042" width="3.21875" style="48" customWidth="1"/>
    <col min="1043" max="1043" width="8.6640625" style="48" customWidth="1"/>
    <col min="1044" max="1044" width="4.44140625" style="48" customWidth="1"/>
    <col min="1045" max="1045" width="3" style="48" customWidth="1"/>
    <col min="1046" max="1046" width="3.21875" style="48" customWidth="1"/>
    <col min="1047" max="1047" width="3.77734375" style="48" customWidth="1"/>
    <col min="1048" max="1048" width="2.5546875" style="48" customWidth="1"/>
    <col min="1049" max="1049" width="2.44140625" style="48" customWidth="1"/>
    <col min="1050" max="1050" width="0.5546875" style="48" customWidth="1"/>
    <col min="1051" max="1051" width="10.5546875" style="48" customWidth="1"/>
    <col min="1052" max="1052" width="2.6640625" style="48" customWidth="1"/>
    <col min="1053" max="1053" width="8.88671875" style="48" customWidth="1"/>
    <col min="1054" max="1282" width="8.88671875" style="48"/>
    <col min="1283" max="1283" width="3.77734375" style="48" customWidth="1"/>
    <col min="1284" max="1284" width="3.44140625" style="48" customWidth="1"/>
    <col min="1285" max="1285" width="5.109375" style="48" customWidth="1"/>
    <col min="1286" max="1286" width="8.5546875" style="48" customWidth="1"/>
    <col min="1287" max="1287" width="8.33203125" style="48" customWidth="1"/>
    <col min="1288" max="1288" width="9" style="48" customWidth="1"/>
    <col min="1289" max="1289" width="7.88671875" style="48" customWidth="1"/>
    <col min="1290" max="1290" width="2.5546875" style="48" customWidth="1"/>
    <col min="1291" max="1291" width="10.109375" style="48" customWidth="1"/>
    <col min="1292" max="1292" width="2.77734375" style="48" customWidth="1"/>
    <col min="1293" max="1293" width="4" style="48" customWidth="1"/>
    <col min="1294" max="1294" width="4.77734375" style="48" customWidth="1"/>
    <col min="1295" max="1295" width="4.44140625" style="48" customWidth="1"/>
    <col min="1296" max="1296" width="3.109375" style="48" customWidth="1"/>
    <col min="1297" max="1297" width="3.44140625" style="48" customWidth="1"/>
    <col min="1298" max="1298" width="3.21875" style="48" customWidth="1"/>
    <col min="1299" max="1299" width="8.6640625" style="48" customWidth="1"/>
    <col min="1300" max="1300" width="4.44140625" style="48" customWidth="1"/>
    <col min="1301" max="1301" width="3" style="48" customWidth="1"/>
    <col min="1302" max="1302" width="3.21875" style="48" customWidth="1"/>
    <col min="1303" max="1303" width="3.77734375" style="48" customWidth="1"/>
    <col min="1304" max="1304" width="2.5546875" style="48" customWidth="1"/>
    <col min="1305" max="1305" width="2.44140625" style="48" customWidth="1"/>
    <col min="1306" max="1306" width="0.5546875" style="48" customWidth="1"/>
    <col min="1307" max="1307" width="10.5546875" style="48" customWidth="1"/>
    <col min="1308" max="1308" width="2.6640625" style="48" customWidth="1"/>
    <col min="1309" max="1309" width="8.88671875" style="48" customWidth="1"/>
    <col min="1310" max="1538" width="8.88671875" style="48"/>
    <col min="1539" max="1539" width="3.77734375" style="48" customWidth="1"/>
    <col min="1540" max="1540" width="3.44140625" style="48" customWidth="1"/>
    <col min="1541" max="1541" width="5.109375" style="48" customWidth="1"/>
    <col min="1542" max="1542" width="8.5546875" style="48" customWidth="1"/>
    <col min="1543" max="1543" width="8.33203125" style="48" customWidth="1"/>
    <col min="1544" max="1544" width="9" style="48" customWidth="1"/>
    <col min="1545" max="1545" width="7.88671875" style="48" customWidth="1"/>
    <col min="1546" max="1546" width="2.5546875" style="48" customWidth="1"/>
    <col min="1547" max="1547" width="10.109375" style="48" customWidth="1"/>
    <col min="1548" max="1548" width="2.77734375" style="48" customWidth="1"/>
    <col min="1549" max="1549" width="4" style="48" customWidth="1"/>
    <col min="1550" max="1550" width="4.77734375" style="48" customWidth="1"/>
    <col min="1551" max="1551" width="4.44140625" style="48" customWidth="1"/>
    <col min="1552" max="1552" width="3.109375" style="48" customWidth="1"/>
    <col min="1553" max="1553" width="3.44140625" style="48" customWidth="1"/>
    <col min="1554" max="1554" width="3.21875" style="48" customWidth="1"/>
    <col min="1555" max="1555" width="8.6640625" style="48" customWidth="1"/>
    <col min="1556" max="1556" width="4.44140625" style="48" customWidth="1"/>
    <col min="1557" max="1557" width="3" style="48" customWidth="1"/>
    <col min="1558" max="1558" width="3.21875" style="48" customWidth="1"/>
    <col min="1559" max="1559" width="3.77734375" style="48" customWidth="1"/>
    <col min="1560" max="1560" width="2.5546875" style="48" customWidth="1"/>
    <col min="1561" max="1561" width="2.44140625" style="48" customWidth="1"/>
    <col min="1562" max="1562" width="0.5546875" style="48" customWidth="1"/>
    <col min="1563" max="1563" width="10.5546875" style="48" customWidth="1"/>
    <col min="1564" max="1564" width="2.6640625" style="48" customWidth="1"/>
    <col min="1565" max="1565" width="8.88671875" style="48" customWidth="1"/>
    <col min="1566" max="1794" width="8.88671875" style="48"/>
    <col min="1795" max="1795" width="3.77734375" style="48" customWidth="1"/>
    <col min="1796" max="1796" width="3.44140625" style="48" customWidth="1"/>
    <col min="1797" max="1797" width="5.109375" style="48" customWidth="1"/>
    <col min="1798" max="1798" width="8.5546875" style="48" customWidth="1"/>
    <col min="1799" max="1799" width="8.33203125" style="48" customWidth="1"/>
    <col min="1800" max="1800" width="9" style="48" customWidth="1"/>
    <col min="1801" max="1801" width="7.88671875" style="48" customWidth="1"/>
    <col min="1802" max="1802" width="2.5546875" style="48" customWidth="1"/>
    <col min="1803" max="1803" width="10.109375" style="48" customWidth="1"/>
    <col min="1804" max="1804" width="2.77734375" style="48" customWidth="1"/>
    <col min="1805" max="1805" width="4" style="48" customWidth="1"/>
    <col min="1806" max="1806" width="4.77734375" style="48" customWidth="1"/>
    <col min="1807" max="1807" width="4.44140625" style="48" customWidth="1"/>
    <col min="1808" max="1808" width="3.109375" style="48" customWidth="1"/>
    <col min="1809" max="1809" width="3.44140625" style="48" customWidth="1"/>
    <col min="1810" max="1810" width="3.21875" style="48" customWidth="1"/>
    <col min="1811" max="1811" width="8.6640625" style="48" customWidth="1"/>
    <col min="1812" max="1812" width="4.44140625" style="48" customWidth="1"/>
    <col min="1813" max="1813" width="3" style="48" customWidth="1"/>
    <col min="1814" max="1814" width="3.21875" style="48" customWidth="1"/>
    <col min="1815" max="1815" width="3.77734375" style="48" customWidth="1"/>
    <col min="1816" max="1816" width="2.5546875" style="48" customWidth="1"/>
    <col min="1817" max="1817" width="2.44140625" style="48" customWidth="1"/>
    <col min="1818" max="1818" width="0.5546875" style="48" customWidth="1"/>
    <col min="1819" max="1819" width="10.5546875" style="48" customWidth="1"/>
    <col min="1820" max="1820" width="2.6640625" style="48" customWidth="1"/>
    <col min="1821" max="1821" width="8.88671875" style="48" customWidth="1"/>
    <col min="1822" max="2050" width="8.88671875" style="48"/>
    <col min="2051" max="2051" width="3.77734375" style="48" customWidth="1"/>
    <col min="2052" max="2052" width="3.44140625" style="48" customWidth="1"/>
    <col min="2053" max="2053" width="5.109375" style="48" customWidth="1"/>
    <col min="2054" max="2054" width="8.5546875" style="48" customWidth="1"/>
    <col min="2055" max="2055" width="8.33203125" style="48" customWidth="1"/>
    <col min="2056" max="2056" width="9" style="48" customWidth="1"/>
    <col min="2057" max="2057" width="7.88671875" style="48" customWidth="1"/>
    <col min="2058" max="2058" width="2.5546875" style="48" customWidth="1"/>
    <col min="2059" max="2059" width="10.109375" style="48" customWidth="1"/>
    <col min="2060" max="2060" width="2.77734375" style="48" customWidth="1"/>
    <col min="2061" max="2061" width="4" style="48" customWidth="1"/>
    <col min="2062" max="2062" width="4.77734375" style="48" customWidth="1"/>
    <col min="2063" max="2063" width="4.44140625" style="48" customWidth="1"/>
    <col min="2064" max="2064" width="3.109375" style="48" customWidth="1"/>
    <col min="2065" max="2065" width="3.44140625" style="48" customWidth="1"/>
    <col min="2066" max="2066" width="3.21875" style="48" customWidth="1"/>
    <col min="2067" max="2067" width="8.6640625" style="48" customWidth="1"/>
    <col min="2068" max="2068" width="4.44140625" style="48" customWidth="1"/>
    <col min="2069" max="2069" width="3" style="48" customWidth="1"/>
    <col min="2070" max="2070" width="3.21875" style="48" customWidth="1"/>
    <col min="2071" max="2071" width="3.77734375" style="48" customWidth="1"/>
    <col min="2072" max="2072" width="2.5546875" style="48" customWidth="1"/>
    <col min="2073" max="2073" width="2.44140625" style="48" customWidth="1"/>
    <col min="2074" max="2074" width="0.5546875" style="48" customWidth="1"/>
    <col min="2075" max="2075" width="10.5546875" style="48" customWidth="1"/>
    <col min="2076" max="2076" width="2.6640625" style="48" customWidth="1"/>
    <col min="2077" max="2077" width="8.88671875" style="48" customWidth="1"/>
    <col min="2078" max="2306" width="8.88671875" style="48"/>
    <col min="2307" max="2307" width="3.77734375" style="48" customWidth="1"/>
    <col min="2308" max="2308" width="3.44140625" style="48" customWidth="1"/>
    <col min="2309" max="2309" width="5.109375" style="48" customWidth="1"/>
    <col min="2310" max="2310" width="8.5546875" style="48" customWidth="1"/>
    <col min="2311" max="2311" width="8.33203125" style="48" customWidth="1"/>
    <col min="2312" max="2312" width="9" style="48" customWidth="1"/>
    <col min="2313" max="2313" width="7.88671875" style="48" customWidth="1"/>
    <col min="2314" max="2314" width="2.5546875" style="48" customWidth="1"/>
    <col min="2315" max="2315" width="10.109375" style="48" customWidth="1"/>
    <col min="2316" max="2316" width="2.77734375" style="48" customWidth="1"/>
    <col min="2317" max="2317" width="4" style="48" customWidth="1"/>
    <col min="2318" max="2318" width="4.77734375" style="48" customWidth="1"/>
    <col min="2319" max="2319" width="4.44140625" style="48" customWidth="1"/>
    <col min="2320" max="2320" width="3.109375" style="48" customWidth="1"/>
    <col min="2321" max="2321" width="3.44140625" style="48" customWidth="1"/>
    <col min="2322" max="2322" width="3.21875" style="48" customWidth="1"/>
    <col min="2323" max="2323" width="8.6640625" style="48" customWidth="1"/>
    <col min="2324" max="2324" width="4.44140625" style="48" customWidth="1"/>
    <col min="2325" max="2325" width="3" style="48" customWidth="1"/>
    <col min="2326" max="2326" width="3.21875" style="48" customWidth="1"/>
    <col min="2327" max="2327" width="3.77734375" style="48" customWidth="1"/>
    <col min="2328" max="2328" width="2.5546875" style="48" customWidth="1"/>
    <col min="2329" max="2329" width="2.44140625" style="48" customWidth="1"/>
    <col min="2330" max="2330" width="0.5546875" style="48" customWidth="1"/>
    <col min="2331" max="2331" width="10.5546875" style="48" customWidth="1"/>
    <col min="2332" max="2332" width="2.6640625" style="48" customWidth="1"/>
    <col min="2333" max="2333" width="8.88671875" style="48" customWidth="1"/>
    <col min="2334" max="2562" width="8.88671875" style="48"/>
    <col min="2563" max="2563" width="3.77734375" style="48" customWidth="1"/>
    <col min="2564" max="2564" width="3.44140625" style="48" customWidth="1"/>
    <col min="2565" max="2565" width="5.109375" style="48" customWidth="1"/>
    <col min="2566" max="2566" width="8.5546875" style="48" customWidth="1"/>
    <col min="2567" max="2567" width="8.33203125" style="48" customWidth="1"/>
    <col min="2568" max="2568" width="9" style="48" customWidth="1"/>
    <col min="2569" max="2569" width="7.88671875" style="48" customWidth="1"/>
    <col min="2570" max="2570" width="2.5546875" style="48" customWidth="1"/>
    <col min="2571" max="2571" width="10.109375" style="48" customWidth="1"/>
    <col min="2572" max="2572" width="2.77734375" style="48" customWidth="1"/>
    <col min="2573" max="2573" width="4" style="48" customWidth="1"/>
    <col min="2574" max="2574" width="4.77734375" style="48" customWidth="1"/>
    <col min="2575" max="2575" width="4.44140625" style="48" customWidth="1"/>
    <col min="2576" max="2576" width="3.109375" style="48" customWidth="1"/>
    <col min="2577" max="2577" width="3.44140625" style="48" customWidth="1"/>
    <col min="2578" max="2578" width="3.21875" style="48" customWidth="1"/>
    <col min="2579" max="2579" width="8.6640625" style="48" customWidth="1"/>
    <col min="2580" max="2580" width="4.44140625" style="48" customWidth="1"/>
    <col min="2581" max="2581" width="3" style="48" customWidth="1"/>
    <col min="2582" max="2582" width="3.21875" style="48" customWidth="1"/>
    <col min="2583" max="2583" width="3.77734375" style="48" customWidth="1"/>
    <col min="2584" max="2584" width="2.5546875" style="48" customWidth="1"/>
    <col min="2585" max="2585" width="2.44140625" style="48" customWidth="1"/>
    <col min="2586" max="2586" width="0.5546875" style="48" customWidth="1"/>
    <col min="2587" max="2587" width="10.5546875" style="48" customWidth="1"/>
    <col min="2588" max="2588" width="2.6640625" style="48" customWidth="1"/>
    <col min="2589" max="2589" width="8.88671875" style="48" customWidth="1"/>
    <col min="2590" max="2818" width="8.88671875" style="48"/>
    <col min="2819" max="2819" width="3.77734375" style="48" customWidth="1"/>
    <col min="2820" max="2820" width="3.44140625" style="48" customWidth="1"/>
    <col min="2821" max="2821" width="5.109375" style="48" customWidth="1"/>
    <col min="2822" max="2822" width="8.5546875" style="48" customWidth="1"/>
    <col min="2823" max="2823" width="8.33203125" style="48" customWidth="1"/>
    <col min="2824" max="2824" width="9" style="48" customWidth="1"/>
    <col min="2825" max="2825" width="7.88671875" style="48" customWidth="1"/>
    <col min="2826" max="2826" width="2.5546875" style="48" customWidth="1"/>
    <col min="2827" max="2827" width="10.109375" style="48" customWidth="1"/>
    <col min="2828" max="2828" width="2.77734375" style="48" customWidth="1"/>
    <col min="2829" max="2829" width="4" style="48" customWidth="1"/>
    <col min="2830" max="2830" width="4.77734375" style="48" customWidth="1"/>
    <col min="2831" max="2831" width="4.44140625" style="48" customWidth="1"/>
    <col min="2832" max="2832" width="3.109375" style="48" customWidth="1"/>
    <col min="2833" max="2833" width="3.44140625" style="48" customWidth="1"/>
    <col min="2834" max="2834" width="3.21875" style="48" customWidth="1"/>
    <col min="2835" max="2835" width="8.6640625" style="48" customWidth="1"/>
    <col min="2836" max="2836" width="4.44140625" style="48" customWidth="1"/>
    <col min="2837" max="2837" width="3" style="48" customWidth="1"/>
    <col min="2838" max="2838" width="3.21875" style="48" customWidth="1"/>
    <col min="2839" max="2839" width="3.77734375" style="48" customWidth="1"/>
    <col min="2840" max="2840" width="2.5546875" style="48" customWidth="1"/>
    <col min="2841" max="2841" width="2.44140625" style="48" customWidth="1"/>
    <col min="2842" max="2842" width="0.5546875" style="48" customWidth="1"/>
    <col min="2843" max="2843" width="10.5546875" style="48" customWidth="1"/>
    <col min="2844" max="2844" width="2.6640625" style="48" customWidth="1"/>
    <col min="2845" max="2845" width="8.88671875" style="48" customWidth="1"/>
    <col min="2846" max="3074" width="8.88671875" style="48"/>
    <col min="3075" max="3075" width="3.77734375" style="48" customWidth="1"/>
    <col min="3076" max="3076" width="3.44140625" style="48" customWidth="1"/>
    <col min="3077" max="3077" width="5.109375" style="48" customWidth="1"/>
    <col min="3078" max="3078" width="8.5546875" style="48" customWidth="1"/>
    <col min="3079" max="3079" width="8.33203125" style="48" customWidth="1"/>
    <col min="3080" max="3080" width="9" style="48" customWidth="1"/>
    <col min="3081" max="3081" width="7.88671875" style="48" customWidth="1"/>
    <col min="3082" max="3082" width="2.5546875" style="48" customWidth="1"/>
    <col min="3083" max="3083" width="10.109375" style="48" customWidth="1"/>
    <col min="3084" max="3084" width="2.77734375" style="48" customWidth="1"/>
    <col min="3085" max="3085" width="4" style="48" customWidth="1"/>
    <col min="3086" max="3086" width="4.77734375" style="48" customWidth="1"/>
    <col min="3087" max="3087" width="4.44140625" style="48" customWidth="1"/>
    <col min="3088" max="3088" width="3.109375" style="48" customWidth="1"/>
    <col min="3089" max="3089" width="3.44140625" style="48" customWidth="1"/>
    <col min="3090" max="3090" width="3.21875" style="48" customWidth="1"/>
    <col min="3091" max="3091" width="8.6640625" style="48" customWidth="1"/>
    <col min="3092" max="3092" width="4.44140625" style="48" customWidth="1"/>
    <col min="3093" max="3093" width="3" style="48" customWidth="1"/>
    <col min="3094" max="3094" width="3.21875" style="48" customWidth="1"/>
    <col min="3095" max="3095" width="3.77734375" style="48" customWidth="1"/>
    <col min="3096" max="3096" width="2.5546875" style="48" customWidth="1"/>
    <col min="3097" max="3097" width="2.44140625" style="48" customWidth="1"/>
    <col min="3098" max="3098" width="0.5546875" style="48" customWidth="1"/>
    <col min="3099" max="3099" width="10.5546875" style="48" customWidth="1"/>
    <col min="3100" max="3100" width="2.6640625" style="48" customWidth="1"/>
    <col min="3101" max="3101" width="8.88671875" style="48" customWidth="1"/>
    <col min="3102" max="3330" width="8.88671875" style="48"/>
    <col min="3331" max="3331" width="3.77734375" style="48" customWidth="1"/>
    <col min="3332" max="3332" width="3.44140625" style="48" customWidth="1"/>
    <col min="3333" max="3333" width="5.109375" style="48" customWidth="1"/>
    <col min="3334" max="3334" width="8.5546875" style="48" customWidth="1"/>
    <col min="3335" max="3335" width="8.33203125" style="48" customWidth="1"/>
    <col min="3336" max="3336" width="9" style="48" customWidth="1"/>
    <col min="3337" max="3337" width="7.88671875" style="48" customWidth="1"/>
    <col min="3338" max="3338" width="2.5546875" style="48" customWidth="1"/>
    <col min="3339" max="3339" width="10.109375" style="48" customWidth="1"/>
    <col min="3340" max="3340" width="2.77734375" style="48" customWidth="1"/>
    <col min="3341" max="3341" width="4" style="48" customWidth="1"/>
    <col min="3342" max="3342" width="4.77734375" style="48" customWidth="1"/>
    <col min="3343" max="3343" width="4.44140625" style="48" customWidth="1"/>
    <col min="3344" max="3344" width="3.109375" style="48" customWidth="1"/>
    <col min="3345" max="3345" width="3.44140625" style="48" customWidth="1"/>
    <col min="3346" max="3346" width="3.21875" style="48" customWidth="1"/>
    <col min="3347" max="3347" width="8.6640625" style="48" customWidth="1"/>
    <col min="3348" max="3348" width="4.44140625" style="48" customWidth="1"/>
    <col min="3349" max="3349" width="3" style="48" customWidth="1"/>
    <col min="3350" max="3350" width="3.21875" style="48" customWidth="1"/>
    <col min="3351" max="3351" width="3.77734375" style="48" customWidth="1"/>
    <col min="3352" max="3352" width="2.5546875" style="48" customWidth="1"/>
    <col min="3353" max="3353" width="2.44140625" style="48" customWidth="1"/>
    <col min="3354" max="3354" width="0.5546875" style="48" customWidth="1"/>
    <col min="3355" max="3355" width="10.5546875" style="48" customWidth="1"/>
    <col min="3356" max="3356" width="2.6640625" style="48" customWidth="1"/>
    <col min="3357" max="3357" width="8.88671875" style="48" customWidth="1"/>
    <col min="3358" max="3586" width="8.88671875" style="48"/>
    <col min="3587" max="3587" width="3.77734375" style="48" customWidth="1"/>
    <col min="3588" max="3588" width="3.44140625" style="48" customWidth="1"/>
    <col min="3589" max="3589" width="5.109375" style="48" customWidth="1"/>
    <col min="3590" max="3590" width="8.5546875" style="48" customWidth="1"/>
    <col min="3591" max="3591" width="8.33203125" style="48" customWidth="1"/>
    <col min="3592" max="3592" width="9" style="48" customWidth="1"/>
    <col min="3593" max="3593" width="7.88671875" style="48" customWidth="1"/>
    <col min="3594" max="3594" width="2.5546875" style="48" customWidth="1"/>
    <col min="3595" max="3595" width="10.109375" style="48" customWidth="1"/>
    <col min="3596" max="3596" width="2.77734375" style="48" customWidth="1"/>
    <col min="3597" max="3597" width="4" style="48" customWidth="1"/>
    <col min="3598" max="3598" width="4.77734375" style="48" customWidth="1"/>
    <col min="3599" max="3599" width="4.44140625" style="48" customWidth="1"/>
    <col min="3600" max="3600" width="3.109375" style="48" customWidth="1"/>
    <col min="3601" max="3601" width="3.44140625" style="48" customWidth="1"/>
    <col min="3602" max="3602" width="3.21875" style="48" customWidth="1"/>
    <col min="3603" max="3603" width="8.6640625" style="48" customWidth="1"/>
    <col min="3604" max="3604" width="4.44140625" style="48" customWidth="1"/>
    <col min="3605" max="3605" width="3" style="48" customWidth="1"/>
    <col min="3606" max="3606" width="3.21875" style="48" customWidth="1"/>
    <col min="3607" max="3607" width="3.77734375" style="48" customWidth="1"/>
    <col min="3608" max="3608" width="2.5546875" style="48" customWidth="1"/>
    <col min="3609" max="3609" width="2.44140625" style="48" customWidth="1"/>
    <col min="3610" max="3610" width="0.5546875" style="48" customWidth="1"/>
    <col min="3611" max="3611" width="10.5546875" style="48" customWidth="1"/>
    <col min="3612" max="3612" width="2.6640625" style="48" customWidth="1"/>
    <col min="3613" max="3613" width="8.88671875" style="48" customWidth="1"/>
    <col min="3614" max="3842" width="8.88671875" style="48"/>
    <col min="3843" max="3843" width="3.77734375" style="48" customWidth="1"/>
    <col min="3844" max="3844" width="3.44140625" style="48" customWidth="1"/>
    <col min="3845" max="3845" width="5.109375" style="48" customWidth="1"/>
    <col min="3846" max="3846" width="8.5546875" style="48" customWidth="1"/>
    <col min="3847" max="3847" width="8.33203125" style="48" customWidth="1"/>
    <col min="3848" max="3848" width="9" style="48" customWidth="1"/>
    <col min="3849" max="3849" width="7.88671875" style="48" customWidth="1"/>
    <col min="3850" max="3850" width="2.5546875" style="48" customWidth="1"/>
    <col min="3851" max="3851" width="10.109375" style="48" customWidth="1"/>
    <col min="3852" max="3852" width="2.77734375" style="48" customWidth="1"/>
    <col min="3853" max="3853" width="4" style="48" customWidth="1"/>
    <col min="3854" max="3854" width="4.77734375" style="48" customWidth="1"/>
    <col min="3855" max="3855" width="4.44140625" style="48" customWidth="1"/>
    <col min="3856" max="3856" width="3.109375" style="48" customWidth="1"/>
    <col min="3857" max="3857" width="3.44140625" style="48" customWidth="1"/>
    <col min="3858" max="3858" width="3.21875" style="48" customWidth="1"/>
    <col min="3859" max="3859" width="8.6640625" style="48" customWidth="1"/>
    <col min="3860" max="3860" width="4.44140625" style="48" customWidth="1"/>
    <col min="3861" max="3861" width="3" style="48" customWidth="1"/>
    <col min="3862" max="3862" width="3.21875" style="48" customWidth="1"/>
    <col min="3863" max="3863" width="3.77734375" style="48" customWidth="1"/>
    <col min="3864" max="3864" width="2.5546875" style="48" customWidth="1"/>
    <col min="3865" max="3865" width="2.44140625" style="48" customWidth="1"/>
    <col min="3866" max="3866" width="0.5546875" style="48" customWidth="1"/>
    <col min="3867" max="3867" width="10.5546875" style="48" customWidth="1"/>
    <col min="3868" max="3868" width="2.6640625" style="48" customWidth="1"/>
    <col min="3869" max="3869" width="8.88671875" style="48" customWidth="1"/>
    <col min="3870" max="4098" width="8.88671875" style="48"/>
    <col min="4099" max="4099" width="3.77734375" style="48" customWidth="1"/>
    <col min="4100" max="4100" width="3.44140625" style="48" customWidth="1"/>
    <col min="4101" max="4101" width="5.109375" style="48" customWidth="1"/>
    <col min="4102" max="4102" width="8.5546875" style="48" customWidth="1"/>
    <col min="4103" max="4103" width="8.33203125" style="48" customWidth="1"/>
    <col min="4104" max="4104" width="9" style="48" customWidth="1"/>
    <col min="4105" max="4105" width="7.88671875" style="48" customWidth="1"/>
    <col min="4106" max="4106" width="2.5546875" style="48" customWidth="1"/>
    <col min="4107" max="4107" width="10.109375" style="48" customWidth="1"/>
    <col min="4108" max="4108" width="2.77734375" style="48" customWidth="1"/>
    <col min="4109" max="4109" width="4" style="48" customWidth="1"/>
    <col min="4110" max="4110" width="4.77734375" style="48" customWidth="1"/>
    <col min="4111" max="4111" width="4.44140625" style="48" customWidth="1"/>
    <col min="4112" max="4112" width="3.109375" style="48" customWidth="1"/>
    <col min="4113" max="4113" width="3.44140625" style="48" customWidth="1"/>
    <col min="4114" max="4114" width="3.21875" style="48" customWidth="1"/>
    <col min="4115" max="4115" width="8.6640625" style="48" customWidth="1"/>
    <col min="4116" max="4116" width="4.44140625" style="48" customWidth="1"/>
    <col min="4117" max="4117" width="3" style="48" customWidth="1"/>
    <col min="4118" max="4118" width="3.21875" style="48" customWidth="1"/>
    <col min="4119" max="4119" width="3.77734375" style="48" customWidth="1"/>
    <col min="4120" max="4120" width="2.5546875" style="48" customWidth="1"/>
    <col min="4121" max="4121" width="2.44140625" style="48" customWidth="1"/>
    <col min="4122" max="4122" width="0.5546875" style="48" customWidth="1"/>
    <col min="4123" max="4123" width="10.5546875" style="48" customWidth="1"/>
    <col min="4124" max="4124" width="2.6640625" style="48" customWidth="1"/>
    <col min="4125" max="4125" width="8.88671875" style="48" customWidth="1"/>
    <col min="4126" max="4354" width="8.88671875" style="48"/>
    <col min="4355" max="4355" width="3.77734375" style="48" customWidth="1"/>
    <col min="4356" max="4356" width="3.44140625" style="48" customWidth="1"/>
    <col min="4357" max="4357" width="5.109375" style="48" customWidth="1"/>
    <col min="4358" max="4358" width="8.5546875" style="48" customWidth="1"/>
    <col min="4359" max="4359" width="8.33203125" style="48" customWidth="1"/>
    <col min="4360" max="4360" width="9" style="48" customWidth="1"/>
    <col min="4361" max="4361" width="7.88671875" style="48" customWidth="1"/>
    <col min="4362" max="4362" width="2.5546875" style="48" customWidth="1"/>
    <col min="4363" max="4363" width="10.109375" style="48" customWidth="1"/>
    <col min="4364" max="4364" width="2.77734375" style="48" customWidth="1"/>
    <col min="4365" max="4365" width="4" style="48" customWidth="1"/>
    <col min="4366" max="4366" width="4.77734375" style="48" customWidth="1"/>
    <col min="4367" max="4367" width="4.44140625" style="48" customWidth="1"/>
    <col min="4368" max="4368" width="3.109375" style="48" customWidth="1"/>
    <col min="4369" max="4369" width="3.44140625" style="48" customWidth="1"/>
    <col min="4370" max="4370" width="3.21875" style="48" customWidth="1"/>
    <col min="4371" max="4371" width="8.6640625" style="48" customWidth="1"/>
    <col min="4372" max="4372" width="4.44140625" style="48" customWidth="1"/>
    <col min="4373" max="4373" width="3" style="48" customWidth="1"/>
    <col min="4374" max="4374" width="3.21875" style="48" customWidth="1"/>
    <col min="4375" max="4375" width="3.77734375" style="48" customWidth="1"/>
    <col min="4376" max="4376" width="2.5546875" style="48" customWidth="1"/>
    <col min="4377" max="4377" width="2.44140625" style="48" customWidth="1"/>
    <col min="4378" max="4378" width="0.5546875" style="48" customWidth="1"/>
    <col min="4379" max="4379" width="10.5546875" style="48" customWidth="1"/>
    <col min="4380" max="4380" width="2.6640625" style="48" customWidth="1"/>
    <col min="4381" max="4381" width="8.88671875" style="48" customWidth="1"/>
    <col min="4382" max="4610" width="8.88671875" style="48"/>
    <col min="4611" max="4611" width="3.77734375" style="48" customWidth="1"/>
    <col min="4612" max="4612" width="3.44140625" style="48" customWidth="1"/>
    <col min="4613" max="4613" width="5.109375" style="48" customWidth="1"/>
    <col min="4614" max="4614" width="8.5546875" style="48" customWidth="1"/>
    <col min="4615" max="4615" width="8.33203125" style="48" customWidth="1"/>
    <col min="4616" max="4616" width="9" style="48" customWidth="1"/>
    <col min="4617" max="4617" width="7.88671875" style="48" customWidth="1"/>
    <col min="4618" max="4618" width="2.5546875" style="48" customWidth="1"/>
    <col min="4619" max="4619" width="10.109375" style="48" customWidth="1"/>
    <col min="4620" max="4620" width="2.77734375" style="48" customWidth="1"/>
    <col min="4621" max="4621" width="4" style="48" customWidth="1"/>
    <col min="4622" max="4622" width="4.77734375" style="48" customWidth="1"/>
    <col min="4623" max="4623" width="4.44140625" style="48" customWidth="1"/>
    <col min="4624" max="4624" width="3.109375" style="48" customWidth="1"/>
    <col min="4625" max="4625" width="3.44140625" style="48" customWidth="1"/>
    <col min="4626" max="4626" width="3.21875" style="48" customWidth="1"/>
    <col min="4627" max="4627" width="8.6640625" style="48" customWidth="1"/>
    <col min="4628" max="4628" width="4.44140625" style="48" customWidth="1"/>
    <col min="4629" max="4629" width="3" style="48" customWidth="1"/>
    <col min="4630" max="4630" width="3.21875" style="48" customWidth="1"/>
    <col min="4631" max="4631" width="3.77734375" style="48" customWidth="1"/>
    <col min="4632" max="4632" width="2.5546875" style="48" customWidth="1"/>
    <col min="4633" max="4633" width="2.44140625" style="48" customWidth="1"/>
    <col min="4634" max="4634" width="0.5546875" style="48" customWidth="1"/>
    <col min="4635" max="4635" width="10.5546875" style="48" customWidth="1"/>
    <col min="4636" max="4636" width="2.6640625" style="48" customWidth="1"/>
    <col min="4637" max="4637" width="8.88671875" style="48" customWidth="1"/>
    <col min="4638" max="4866" width="8.88671875" style="48"/>
    <col min="4867" max="4867" width="3.77734375" style="48" customWidth="1"/>
    <col min="4868" max="4868" width="3.44140625" style="48" customWidth="1"/>
    <col min="4869" max="4869" width="5.109375" style="48" customWidth="1"/>
    <col min="4870" max="4870" width="8.5546875" style="48" customWidth="1"/>
    <col min="4871" max="4871" width="8.33203125" style="48" customWidth="1"/>
    <col min="4872" max="4872" width="9" style="48" customWidth="1"/>
    <col min="4873" max="4873" width="7.88671875" style="48" customWidth="1"/>
    <col min="4874" max="4874" width="2.5546875" style="48" customWidth="1"/>
    <col min="4875" max="4875" width="10.109375" style="48" customWidth="1"/>
    <col min="4876" max="4876" width="2.77734375" style="48" customWidth="1"/>
    <col min="4877" max="4877" width="4" style="48" customWidth="1"/>
    <col min="4878" max="4878" width="4.77734375" style="48" customWidth="1"/>
    <col min="4879" max="4879" width="4.44140625" style="48" customWidth="1"/>
    <col min="4880" max="4880" width="3.109375" style="48" customWidth="1"/>
    <col min="4881" max="4881" width="3.44140625" style="48" customWidth="1"/>
    <col min="4882" max="4882" width="3.21875" style="48" customWidth="1"/>
    <col min="4883" max="4883" width="8.6640625" style="48" customWidth="1"/>
    <col min="4884" max="4884" width="4.44140625" style="48" customWidth="1"/>
    <col min="4885" max="4885" width="3" style="48" customWidth="1"/>
    <col min="4886" max="4886" width="3.21875" style="48" customWidth="1"/>
    <col min="4887" max="4887" width="3.77734375" style="48" customWidth="1"/>
    <col min="4888" max="4888" width="2.5546875" style="48" customWidth="1"/>
    <col min="4889" max="4889" width="2.44140625" style="48" customWidth="1"/>
    <col min="4890" max="4890" width="0.5546875" style="48" customWidth="1"/>
    <col min="4891" max="4891" width="10.5546875" style="48" customWidth="1"/>
    <col min="4892" max="4892" width="2.6640625" style="48" customWidth="1"/>
    <col min="4893" max="4893" width="8.88671875" style="48" customWidth="1"/>
    <col min="4894" max="5122" width="8.88671875" style="48"/>
    <col min="5123" max="5123" width="3.77734375" style="48" customWidth="1"/>
    <col min="5124" max="5124" width="3.44140625" style="48" customWidth="1"/>
    <col min="5125" max="5125" width="5.109375" style="48" customWidth="1"/>
    <col min="5126" max="5126" width="8.5546875" style="48" customWidth="1"/>
    <col min="5127" max="5127" width="8.33203125" style="48" customWidth="1"/>
    <col min="5128" max="5128" width="9" style="48" customWidth="1"/>
    <col min="5129" max="5129" width="7.88671875" style="48" customWidth="1"/>
    <col min="5130" max="5130" width="2.5546875" style="48" customWidth="1"/>
    <col min="5131" max="5131" width="10.109375" style="48" customWidth="1"/>
    <col min="5132" max="5132" width="2.77734375" style="48" customWidth="1"/>
    <col min="5133" max="5133" width="4" style="48" customWidth="1"/>
    <col min="5134" max="5134" width="4.77734375" style="48" customWidth="1"/>
    <col min="5135" max="5135" width="4.44140625" style="48" customWidth="1"/>
    <col min="5136" max="5136" width="3.109375" style="48" customWidth="1"/>
    <col min="5137" max="5137" width="3.44140625" style="48" customWidth="1"/>
    <col min="5138" max="5138" width="3.21875" style="48" customWidth="1"/>
    <col min="5139" max="5139" width="8.6640625" style="48" customWidth="1"/>
    <col min="5140" max="5140" width="4.44140625" style="48" customWidth="1"/>
    <col min="5141" max="5141" width="3" style="48" customWidth="1"/>
    <col min="5142" max="5142" width="3.21875" style="48" customWidth="1"/>
    <col min="5143" max="5143" width="3.77734375" style="48" customWidth="1"/>
    <col min="5144" max="5144" width="2.5546875" style="48" customWidth="1"/>
    <col min="5145" max="5145" width="2.44140625" style="48" customWidth="1"/>
    <col min="5146" max="5146" width="0.5546875" style="48" customWidth="1"/>
    <col min="5147" max="5147" width="10.5546875" style="48" customWidth="1"/>
    <col min="5148" max="5148" width="2.6640625" style="48" customWidth="1"/>
    <col min="5149" max="5149" width="8.88671875" style="48" customWidth="1"/>
    <col min="5150" max="5378" width="8.88671875" style="48"/>
    <col min="5379" max="5379" width="3.77734375" style="48" customWidth="1"/>
    <col min="5380" max="5380" width="3.44140625" style="48" customWidth="1"/>
    <col min="5381" max="5381" width="5.109375" style="48" customWidth="1"/>
    <col min="5382" max="5382" width="8.5546875" style="48" customWidth="1"/>
    <col min="5383" max="5383" width="8.33203125" style="48" customWidth="1"/>
    <col min="5384" max="5384" width="9" style="48" customWidth="1"/>
    <col min="5385" max="5385" width="7.88671875" style="48" customWidth="1"/>
    <col min="5386" max="5386" width="2.5546875" style="48" customWidth="1"/>
    <col min="5387" max="5387" width="10.109375" style="48" customWidth="1"/>
    <col min="5388" max="5388" width="2.77734375" style="48" customWidth="1"/>
    <col min="5389" max="5389" width="4" style="48" customWidth="1"/>
    <col min="5390" max="5390" width="4.77734375" style="48" customWidth="1"/>
    <col min="5391" max="5391" width="4.44140625" style="48" customWidth="1"/>
    <col min="5392" max="5392" width="3.109375" style="48" customWidth="1"/>
    <col min="5393" max="5393" width="3.44140625" style="48" customWidth="1"/>
    <col min="5394" max="5394" width="3.21875" style="48" customWidth="1"/>
    <col min="5395" max="5395" width="8.6640625" style="48" customWidth="1"/>
    <col min="5396" max="5396" width="4.44140625" style="48" customWidth="1"/>
    <col min="5397" max="5397" width="3" style="48" customWidth="1"/>
    <col min="5398" max="5398" width="3.21875" style="48" customWidth="1"/>
    <col min="5399" max="5399" width="3.77734375" style="48" customWidth="1"/>
    <col min="5400" max="5400" width="2.5546875" style="48" customWidth="1"/>
    <col min="5401" max="5401" width="2.44140625" style="48" customWidth="1"/>
    <col min="5402" max="5402" width="0.5546875" style="48" customWidth="1"/>
    <col min="5403" max="5403" width="10.5546875" style="48" customWidth="1"/>
    <col min="5404" max="5404" width="2.6640625" style="48" customWidth="1"/>
    <col min="5405" max="5405" width="8.88671875" style="48" customWidth="1"/>
    <col min="5406" max="5634" width="8.88671875" style="48"/>
    <col min="5635" max="5635" width="3.77734375" style="48" customWidth="1"/>
    <col min="5636" max="5636" width="3.44140625" style="48" customWidth="1"/>
    <col min="5637" max="5637" width="5.109375" style="48" customWidth="1"/>
    <col min="5638" max="5638" width="8.5546875" style="48" customWidth="1"/>
    <col min="5639" max="5639" width="8.33203125" style="48" customWidth="1"/>
    <col min="5640" max="5640" width="9" style="48" customWidth="1"/>
    <col min="5641" max="5641" width="7.88671875" style="48" customWidth="1"/>
    <col min="5642" max="5642" width="2.5546875" style="48" customWidth="1"/>
    <col min="5643" max="5643" width="10.109375" style="48" customWidth="1"/>
    <col min="5644" max="5644" width="2.77734375" style="48" customWidth="1"/>
    <col min="5645" max="5645" width="4" style="48" customWidth="1"/>
    <col min="5646" max="5646" width="4.77734375" style="48" customWidth="1"/>
    <col min="5647" max="5647" width="4.44140625" style="48" customWidth="1"/>
    <col min="5648" max="5648" width="3.109375" style="48" customWidth="1"/>
    <col min="5649" max="5649" width="3.44140625" style="48" customWidth="1"/>
    <col min="5650" max="5650" width="3.21875" style="48" customWidth="1"/>
    <col min="5651" max="5651" width="8.6640625" style="48" customWidth="1"/>
    <col min="5652" max="5652" width="4.44140625" style="48" customWidth="1"/>
    <col min="5653" max="5653" width="3" style="48" customWidth="1"/>
    <col min="5654" max="5654" width="3.21875" style="48" customWidth="1"/>
    <col min="5655" max="5655" width="3.77734375" style="48" customWidth="1"/>
    <col min="5656" max="5656" width="2.5546875" style="48" customWidth="1"/>
    <col min="5657" max="5657" width="2.44140625" style="48" customWidth="1"/>
    <col min="5658" max="5658" width="0.5546875" style="48" customWidth="1"/>
    <col min="5659" max="5659" width="10.5546875" style="48" customWidth="1"/>
    <col min="5660" max="5660" width="2.6640625" style="48" customWidth="1"/>
    <col min="5661" max="5661" width="8.88671875" style="48" customWidth="1"/>
    <col min="5662" max="5890" width="8.88671875" style="48"/>
    <col min="5891" max="5891" width="3.77734375" style="48" customWidth="1"/>
    <col min="5892" max="5892" width="3.44140625" style="48" customWidth="1"/>
    <col min="5893" max="5893" width="5.109375" style="48" customWidth="1"/>
    <col min="5894" max="5894" width="8.5546875" style="48" customWidth="1"/>
    <col min="5895" max="5895" width="8.33203125" style="48" customWidth="1"/>
    <col min="5896" max="5896" width="9" style="48" customWidth="1"/>
    <col min="5897" max="5897" width="7.88671875" style="48" customWidth="1"/>
    <col min="5898" max="5898" width="2.5546875" style="48" customWidth="1"/>
    <col min="5899" max="5899" width="10.109375" style="48" customWidth="1"/>
    <col min="5900" max="5900" width="2.77734375" style="48" customWidth="1"/>
    <col min="5901" max="5901" width="4" style="48" customWidth="1"/>
    <col min="5902" max="5902" width="4.77734375" style="48" customWidth="1"/>
    <col min="5903" max="5903" width="4.44140625" style="48" customWidth="1"/>
    <col min="5904" max="5904" width="3.109375" style="48" customWidth="1"/>
    <col min="5905" max="5905" width="3.44140625" style="48" customWidth="1"/>
    <col min="5906" max="5906" width="3.21875" style="48" customWidth="1"/>
    <col min="5907" max="5907" width="8.6640625" style="48" customWidth="1"/>
    <col min="5908" max="5908" width="4.44140625" style="48" customWidth="1"/>
    <col min="5909" max="5909" width="3" style="48" customWidth="1"/>
    <col min="5910" max="5910" width="3.21875" style="48" customWidth="1"/>
    <col min="5911" max="5911" width="3.77734375" style="48" customWidth="1"/>
    <col min="5912" max="5912" width="2.5546875" style="48" customWidth="1"/>
    <col min="5913" max="5913" width="2.44140625" style="48" customWidth="1"/>
    <col min="5914" max="5914" width="0.5546875" style="48" customWidth="1"/>
    <col min="5915" max="5915" width="10.5546875" style="48" customWidth="1"/>
    <col min="5916" max="5916" width="2.6640625" style="48" customWidth="1"/>
    <col min="5917" max="5917" width="8.88671875" style="48" customWidth="1"/>
    <col min="5918" max="6146" width="8.88671875" style="48"/>
    <col min="6147" max="6147" width="3.77734375" style="48" customWidth="1"/>
    <col min="6148" max="6148" width="3.44140625" style="48" customWidth="1"/>
    <col min="6149" max="6149" width="5.109375" style="48" customWidth="1"/>
    <col min="6150" max="6150" width="8.5546875" style="48" customWidth="1"/>
    <col min="6151" max="6151" width="8.33203125" style="48" customWidth="1"/>
    <col min="6152" max="6152" width="9" style="48" customWidth="1"/>
    <col min="6153" max="6153" width="7.88671875" style="48" customWidth="1"/>
    <col min="6154" max="6154" width="2.5546875" style="48" customWidth="1"/>
    <col min="6155" max="6155" width="10.109375" style="48" customWidth="1"/>
    <col min="6156" max="6156" width="2.77734375" style="48" customWidth="1"/>
    <col min="6157" max="6157" width="4" style="48" customWidth="1"/>
    <col min="6158" max="6158" width="4.77734375" style="48" customWidth="1"/>
    <col min="6159" max="6159" width="4.44140625" style="48" customWidth="1"/>
    <col min="6160" max="6160" width="3.109375" style="48" customWidth="1"/>
    <col min="6161" max="6161" width="3.44140625" style="48" customWidth="1"/>
    <col min="6162" max="6162" width="3.21875" style="48" customWidth="1"/>
    <col min="6163" max="6163" width="8.6640625" style="48" customWidth="1"/>
    <col min="6164" max="6164" width="4.44140625" style="48" customWidth="1"/>
    <col min="6165" max="6165" width="3" style="48" customWidth="1"/>
    <col min="6166" max="6166" width="3.21875" style="48" customWidth="1"/>
    <col min="6167" max="6167" width="3.77734375" style="48" customWidth="1"/>
    <col min="6168" max="6168" width="2.5546875" style="48" customWidth="1"/>
    <col min="6169" max="6169" width="2.44140625" style="48" customWidth="1"/>
    <col min="6170" max="6170" width="0.5546875" style="48" customWidth="1"/>
    <col min="6171" max="6171" width="10.5546875" style="48" customWidth="1"/>
    <col min="6172" max="6172" width="2.6640625" style="48" customWidth="1"/>
    <col min="6173" max="6173" width="8.88671875" style="48" customWidth="1"/>
    <col min="6174" max="6402" width="8.88671875" style="48"/>
    <col min="6403" max="6403" width="3.77734375" style="48" customWidth="1"/>
    <col min="6404" max="6404" width="3.44140625" style="48" customWidth="1"/>
    <col min="6405" max="6405" width="5.109375" style="48" customWidth="1"/>
    <col min="6406" max="6406" width="8.5546875" style="48" customWidth="1"/>
    <col min="6407" max="6407" width="8.33203125" style="48" customWidth="1"/>
    <col min="6408" max="6408" width="9" style="48" customWidth="1"/>
    <col min="6409" max="6409" width="7.88671875" style="48" customWidth="1"/>
    <col min="6410" max="6410" width="2.5546875" style="48" customWidth="1"/>
    <col min="6411" max="6411" width="10.109375" style="48" customWidth="1"/>
    <col min="6412" max="6412" width="2.77734375" style="48" customWidth="1"/>
    <col min="6413" max="6413" width="4" style="48" customWidth="1"/>
    <col min="6414" max="6414" width="4.77734375" style="48" customWidth="1"/>
    <col min="6415" max="6415" width="4.44140625" style="48" customWidth="1"/>
    <col min="6416" max="6416" width="3.109375" style="48" customWidth="1"/>
    <col min="6417" max="6417" width="3.44140625" style="48" customWidth="1"/>
    <col min="6418" max="6418" width="3.21875" style="48" customWidth="1"/>
    <col min="6419" max="6419" width="8.6640625" style="48" customWidth="1"/>
    <col min="6420" max="6420" width="4.44140625" style="48" customWidth="1"/>
    <col min="6421" max="6421" width="3" style="48" customWidth="1"/>
    <col min="6422" max="6422" width="3.21875" style="48" customWidth="1"/>
    <col min="6423" max="6423" width="3.77734375" style="48" customWidth="1"/>
    <col min="6424" max="6424" width="2.5546875" style="48" customWidth="1"/>
    <col min="6425" max="6425" width="2.44140625" style="48" customWidth="1"/>
    <col min="6426" max="6426" width="0.5546875" style="48" customWidth="1"/>
    <col min="6427" max="6427" width="10.5546875" style="48" customWidth="1"/>
    <col min="6428" max="6428" width="2.6640625" style="48" customWidth="1"/>
    <col min="6429" max="6429" width="8.88671875" style="48" customWidth="1"/>
    <col min="6430" max="6658" width="8.88671875" style="48"/>
    <col min="6659" max="6659" width="3.77734375" style="48" customWidth="1"/>
    <col min="6660" max="6660" width="3.44140625" style="48" customWidth="1"/>
    <col min="6661" max="6661" width="5.109375" style="48" customWidth="1"/>
    <col min="6662" max="6662" width="8.5546875" style="48" customWidth="1"/>
    <col min="6663" max="6663" width="8.33203125" style="48" customWidth="1"/>
    <col min="6664" max="6664" width="9" style="48" customWidth="1"/>
    <col min="6665" max="6665" width="7.88671875" style="48" customWidth="1"/>
    <col min="6666" max="6666" width="2.5546875" style="48" customWidth="1"/>
    <col min="6667" max="6667" width="10.109375" style="48" customWidth="1"/>
    <col min="6668" max="6668" width="2.77734375" style="48" customWidth="1"/>
    <col min="6669" max="6669" width="4" style="48" customWidth="1"/>
    <col min="6670" max="6670" width="4.77734375" style="48" customWidth="1"/>
    <col min="6671" max="6671" width="4.44140625" style="48" customWidth="1"/>
    <col min="6672" max="6672" width="3.109375" style="48" customWidth="1"/>
    <col min="6673" max="6673" width="3.44140625" style="48" customWidth="1"/>
    <col min="6674" max="6674" width="3.21875" style="48" customWidth="1"/>
    <col min="6675" max="6675" width="8.6640625" style="48" customWidth="1"/>
    <col min="6676" max="6676" width="4.44140625" style="48" customWidth="1"/>
    <col min="6677" max="6677" width="3" style="48" customWidth="1"/>
    <col min="6678" max="6678" width="3.21875" style="48" customWidth="1"/>
    <col min="6679" max="6679" width="3.77734375" style="48" customWidth="1"/>
    <col min="6680" max="6680" width="2.5546875" style="48" customWidth="1"/>
    <col min="6681" max="6681" width="2.44140625" style="48" customWidth="1"/>
    <col min="6682" max="6682" width="0.5546875" style="48" customWidth="1"/>
    <col min="6683" max="6683" width="10.5546875" style="48" customWidth="1"/>
    <col min="6684" max="6684" width="2.6640625" style="48" customWidth="1"/>
    <col min="6685" max="6685" width="8.88671875" style="48" customWidth="1"/>
    <col min="6686" max="6914" width="8.88671875" style="48"/>
    <col min="6915" max="6915" width="3.77734375" style="48" customWidth="1"/>
    <col min="6916" max="6916" width="3.44140625" style="48" customWidth="1"/>
    <col min="6917" max="6917" width="5.109375" style="48" customWidth="1"/>
    <col min="6918" max="6918" width="8.5546875" style="48" customWidth="1"/>
    <col min="6919" max="6919" width="8.33203125" style="48" customWidth="1"/>
    <col min="6920" max="6920" width="9" style="48" customWidth="1"/>
    <col min="6921" max="6921" width="7.88671875" style="48" customWidth="1"/>
    <col min="6922" max="6922" width="2.5546875" style="48" customWidth="1"/>
    <col min="6923" max="6923" width="10.109375" style="48" customWidth="1"/>
    <col min="6924" max="6924" width="2.77734375" style="48" customWidth="1"/>
    <col min="6925" max="6925" width="4" style="48" customWidth="1"/>
    <col min="6926" max="6926" width="4.77734375" style="48" customWidth="1"/>
    <col min="6927" max="6927" width="4.44140625" style="48" customWidth="1"/>
    <col min="6928" max="6928" width="3.109375" style="48" customWidth="1"/>
    <col min="6929" max="6929" width="3.44140625" style="48" customWidth="1"/>
    <col min="6930" max="6930" width="3.21875" style="48" customWidth="1"/>
    <col min="6931" max="6931" width="8.6640625" style="48" customWidth="1"/>
    <col min="6932" max="6932" width="4.44140625" style="48" customWidth="1"/>
    <col min="6933" max="6933" width="3" style="48" customWidth="1"/>
    <col min="6934" max="6934" width="3.21875" style="48" customWidth="1"/>
    <col min="6935" max="6935" width="3.77734375" style="48" customWidth="1"/>
    <col min="6936" max="6936" width="2.5546875" style="48" customWidth="1"/>
    <col min="6937" max="6937" width="2.44140625" style="48" customWidth="1"/>
    <col min="6938" max="6938" width="0.5546875" style="48" customWidth="1"/>
    <col min="6939" max="6939" width="10.5546875" style="48" customWidth="1"/>
    <col min="6940" max="6940" width="2.6640625" style="48" customWidth="1"/>
    <col min="6941" max="6941" width="8.88671875" style="48" customWidth="1"/>
    <col min="6942" max="7170" width="8.88671875" style="48"/>
    <col min="7171" max="7171" width="3.77734375" style="48" customWidth="1"/>
    <col min="7172" max="7172" width="3.44140625" style="48" customWidth="1"/>
    <col min="7173" max="7173" width="5.109375" style="48" customWidth="1"/>
    <col min="7174" max="7174" width="8.5546875" style="48" customWidth="1"/>
    <col min="7175" max="7175" width="8.33203125" style="48" customWidth="1"/>
    <col min="7176" max="7176" width="9" style="48" customWidth="1"/>
    <col min="7177" max="7177" width="7.88671875" style="48" customWidth="1"/>
    <col min="7178" max="7178" width="2.5546875" style="48" customWidth="1"/>
    <col min="7179" max="7179" width="10.109375" style="48" customWidth="1"/>
    <col min="7180" max="7180" width="2.77734375" style="48" customWidth="1"/>
    <col min="7181" max="7181" width="4" style="48" customWidth="1"/>
    <col min="7182" max="7182" width="4.77734375" style="48" customWidth="1"/>
    <col min="7183" max="7183" width="4.44140625" style="48" customWidth="1"/>
    <col min="7184" max="7184" width="3.109375" style="48" customWidth="1"/>
    <col min="7185" max="7185" width="3.44140625" style="48" customWidth="1"/>
    <col min="7186" max="7186" width="3.21875" style="48" customWidth="1"/>
    <col min="7187" max="7187" width="8.6640625" style="48" customWidth="1"/>
    <col min="7188" max="7188" width="4.44140625" style="48" customWidth="1"/>
    <col min="7189" max="7189" width="3" style="48" customWidth="1"/>
    <col min="7190" max="7190" width="3.21875" style="48" customWidth="1"/>
    <col min="7191" max="7191" width="3.77734375" style="48" customWidth="1"/>
    <col min="7192" max="7192" width="2.5546875" style="48" customWidth="1"/>
    <col min="7193" max="7193" width="2.44140625" style="48" customWidth="1"/>
    <col min="7194" max="7194" width="0.5546875" style="48" customWidth="1"/>
    <col min="7195" max="7195" width="10.5546875" style="48" customWidth="1"/>
    <col min="7196" max="7196" width="2.6640625" style="48" customWidth="1"/>
    <col min="7197" max="7197" width="8.88671875" style="48" customWidth="1"/>
    <col min="7198" max="7426" width="8.88671875" style="48"/>
    <col min="7427" max="7427" width="3.77734375" style="48" customWidth="1"/>
    <col min="7428" max="7428" width="3.44140625" style="48" customWidth="1"/>
    <col min="7429" max="7429" width="5.109375" style="48" customWidth="1"/>
    <col min="7430" max="7430" width="8.5546875" style="48" customWidth="1"/>
    <col min="7431" max="7431" width="8.33203125" style="48" customWidth="1"/>
    <col min="7432" max="7432" width="9" style="48" customWidth="1"/>
    <col min="7433" max="7433" width="7.88671875" style="48" customWidth="1"/>
    <col min="7434" max="7434" width="2.5546875" style="48" customWidth="1"/>
    <col min="7435" max="7435" width="10.109375" style="48" customWidth="1"/>
    <col min="7436" max="7436" width="2.77734375" style="48" customWidth="1"/>
    <col min="7437" max="7437" width="4" style="48" customWidth="1"/>
    <col min="7438" max="7438" width="4.77734375" style="48" customWidth="1"/>
    <col min="7439" max="7439" width="4.44140625" style="48" customWidth="1"/>
    <col min="7440" max="7440" width="3.109375" style="48" customWidth="1"/>
    <col min="7441" max="7441" width="3.44140625" style="48" customWidth="1"/>
    <col min="7442" max="7442" width="3.21875" style="48" customWidth="1"/>
    <col min="7443" max="7443" width="8.6640625" style="48" customWidth="1"/>
    <col min="7444" max="7444" width="4.44140625" style="48" customWidth="1"/>
    <col min="7445" max="7445" width="3" style="48" customWidth="1"/>
    <col min="7446" max="7446" width="3.21875" style="48" customWidth="1"/>
    <col min="7447" max="7447" width="3.77734375" style="48" customWidth="1"/>
    <col min="7448" max="7448" width="2.5546875" style="48" customWidth="1"/>
    <col min="7449" max="7449" width="2.44140625" style="48" customWidth="1"/>
    <col min="7450" max="7450" width="0.5546875" style="48" customWidth="1"/>
    <col min="7451" max="7451" width="10.5546875" style="48" customWidth="1"/>
    <col min="7452" max="7452" width="2.6640625" style="48" customWidth="1"/>
    <col min="7453" max="7453" width="8.88671875" style="48" customWidth="1"/>
    <col min="7454" max="7682" width="8.88671875" style="48"/>
    <col min="7683" max="7683" width="3.77734375" style="48" customWidth="1"/>
    <col min="7684" max="7684" width="3.44140625" style="48" customWidth="1"/>
    <col min="7685" max="7685" width="5.109375" style="48" customWidth="1"/>
    <col min="7686" max="7686" width="8.5546875" style="48" customWidth="1"/>
    <col min="7687" max="7687" width="8.33203125" style="48" customWidth="1"/>
    <col min="7688" max="7688" width="9" style="48" customWidth="1"/>
    <col min="7689" max="7689" width="7.88671875" style="48" customWidth="1"/>
    <col min="7690" max="7690" width="2.5546875" style="48" customWidth="1"/>
    <col min="7691" max="7691" width="10.109375" style="48" customWidth="1"/>
    <col min="7692" max="7692" width="2.77734375" style="48" customWidth="1"/>
    <col min="7693" max="7693" width="4" style="48" customWidth="1"/>
    <col min="7694" max="7694" width="4.77734375" style="48" customWidth="1"/>
    <col min="7695" max="7695" width="4.44140625" style="48" customWidth="1"/>
    <col min="7696" max="7696" width="3.109375" style="48" customWidth="1"/>
    <col min="7697" max="7697" width="3.44140625" style="48" customWidth="1"/>
    <col min="7698" max="7698" width="3.21875" style="48" customWidth="1"/>
    <col min="7699" max="7699" width="8.6640625" style="48" customWidth="1"/>
    <col min="7700" max="7700" width="4.44140625" style="48" customWidth="1"/>
    <col min="7701" max="7701" width="3" style="48" customWidth="1"/>
    <col min="7702" max="7702" width="3.21875" style="48" customWidth="1"/>
    <col min="7703" max="7703" width="3.77734375" style="48" customWidth="1"/>
    <col min="7704" max="7704" width="2.5546875" style="48" customWidth="1"/>
    <col min="7705" max="7705" width="2.44140625" style="48" customWidth="1"/>
    <col min="7706" max="7706" width="0.5546875" style="48" customWidth="1"/>
    <col min="7707" max="7707" width="10.5546875" style="48" customWidth="1"/>
    <col min="7708" max="7708" width="2.6640625" style="48" customWidth="1"/>
    <col min="7709" max="7709" width="8.88671875" style="48" customWidth="1"/>
    <col min="7710" max="7938" width="8.88671875" style="48"/>
    <col min="7939" max="7939" width="3.77734375" style="48" customWidth="1"/>
    <col min="7940" max="7940" width="3.44140625" style="48" customWidth="1"/>
    <col min="7941" max="7941" width="5.109375" style="48" customWidth="1"/>
    <col min="7942" max="7942" width="8.5546875" style="48" customWidth="1"/>
    <col min="7943" max="7943" width="8.33203125" style="48" customWidth="1"/>
    <col min="7944" max="7944" width="9" style="48" customWidth="1"/>
    <col min="7945" max="7945" width="7.88671875" style="48" customWidth="1"/>
    <col min="7946" max="7946" width="2.5546875" style="48" customWidth="1"/>
    <col min="7947" max="7947" width="10.109375" style="48" customWidth="1"/>
    <col min="7948" max="7948" width="2.77734375" style="48" customWidth="1"/>
    <col min="7949" max="7949" width="4" style="48" customWidth="1"/>
    <col min="7950" max="7950" width="4.77734375" style="48" customWidth="1"/>
    <col min="7951" max="7951" width="4.44140625" style="48" customWidth="1"/>
    <col min="7952" max="7952" width="3.109375" style="48" customWidth="1"/>
    <col min="7953" max="7953" width="3.44140625" style="48" customWidth="1"/>
    <col min="7954" max="7954" width="3.21875" style="48" customWidth="1"/>
    <col min="7955" max="7955" width="8.6640625" style="48" customWidth="1"/>
    <col min="7956" max="7956" width="4.44140625" style="48" customWidth="1"/>
    <col min="7957" max="7957" width="3" style="48" customWidth="1"/>
    <col min="7958" max="7958" width="3.21875" style="48" customWidth="1"/>
    <col min="7959" max="7959" width="3.77734375" style="48" customWidth="1"/>
    <col min="7960" max="7960" width="2.5546875" style="48" customWidth="1"/>
    <col min="7961" max="7961" width="2.44140625" style="48" customWidth="1"/>
    <col min="7962" max="7962" width="0.5546875" style="48" customWidth="1"/>
    <col min="7963" max="7963" width="10.5546875" style="48" customWidth="1"/>
    <col min="7964" max="7964" width="2.6640625" style="48" customWidth="1"/>
    <col min="7965" max="7965" width="8.88671875" style="48" customWidth="1"/>
    <col min="7966" max="8194" width="8.88671875" style="48"/>
    <col min="8195" max="8195" width="3.77734375" style="48" customWidth="1"/>
    <col min="8196" max="8196" width="3.44140625" style="48" customWidth="1"/>
    <col min="8197" max="8197" width="5.109375" style="48" customWidth="1"/>
    <col min="8198" max="8198" width="8.5546875" style="48" customWidth="1"/>
    <col min="8199" max="8199" width="8.33203125" style="48" customWidth="1"/>
    <col min="8200" max="8200" width="9" style="48" customWidth="1"/>
    <col min="8201" max="8201" width="7.88671875" style="48" customWidth="1"/>
    <col min="8202" max="8202" width="2.5546875" style="48" customWidth="1"/>
    <col min="8203" max="8203" width="10.109375" style="48" customWidth="1"/>
    <col min="8204" max="8204" width="2.77734375" style="48" customWidth="1"/>
    <col min="8205" max="8205" width="4" style="48" customWidth="1"/>
    <col min="8206" max="8206" width="4.77734375" style="48" customWidth="1"/>
    <col min="8207" max="8207" width="4.44140625" style="48" customWidth="1"/>
    <col min="8208" max="8208" width="3.109375" style="48" customWidth="1"/>
    <col min="8209" max="8209" width="3.44140625" style="48" customWidth="1"/>
    <col min="8210" max="8210" width="3.21875" style="48" customWidth="1"/>
    <col min="8211" max="8211" width="8.6640625" style="48" customWidth="1"/>
    <col min="8212" max="8212" width="4.44140625" style="48" customWidth="1"/>
    <col min="8213" max="8213" width="3" style="48" customWidth="1"/>
    <col min="8214" max="8214" width="3.21875" style="48" customWidth="1"/>
    <col min="8215" max="8215" width="3.77734375" style="48" customWidth="1"/>
    <col min="8216" max="8216" width="2.5546875" style="48" customWidth="1"/>
    <col min="8217" max="8217" width="2.44140625" style="48" customWidth="1"/>
    <col min="8218" max="8218" width="0.5546875" style="48" customWidth="1"/>
    <col min="8219" max="8219" width="10.5546875" style="48" customWidth="1"/>
    <col min="8220" max="8220" width="2.6640625" style="48" customWidth="1"/>
    <col min="8221" max="8221" width="8.88671875" style="48" customWidth="1"/>
    <col min="8222" max="8450" width="8.88671875" style="48"/>
    <col min="8451" max="8451" width="3.77734375" style="48" customWidth="1"/>
    <col min="8452" max="8452" width="3.44140625" style="48" customWidth="1"/>
    <col min="8453" max="8453" width="5.109375" style="48" customWidth="1"/>
    <col min="8454" max="8454" width="8.5546875" style="48" customWidth="1"/>
    <col min="8455" max="8455" width="8.33203125" style="48" customWidth="1"/>
    <col min="8456" max="8456" width="9" style="48" customWidth="1"/>
    <col min="8457" max="8457" width="7.88671875" style="48" customWidth="1"/>
    <col min="8458" max="8458" width="2.5546875" style="48" customWidth="1"/>
    <col min="8459" max="8459" width="10.109375" style="48" customWidth="1"/>
    <col min="8460" max="8460" width="2.77734375" style="48" customWidth="1"/>
    <col min="8461" max="8461" width="4" style="48" customWidth="1"/>
    <col min="8462" max="8462" width="4.77734375" style="48" customWidth="1"/>
    <col min="8463" max="8463" width="4.44140625" style="48" customWidth="1"/>
    <col min="8464" max="8464" width="3.109375" style="48" customWidth="1"/>
    <col min="8465" max="8465" width="3.44140625" style="48" customWidth="1"/>
    <col min="8466" max="8466" width="3.21875" style="48" customWidth="1"/>
    <col min="8467" max="8467" width="8.6640625" style="48" customWidth="1"/>
    <col min="8468" max="8468" width="4.44140625" style="48" customWidth="1"/>
    <col min="8469" max="8469" width="3" style="48" customWidth="1"/>
    <col min="8470" max="8470" width="3.21875" style="48" customWidth="1"/>
    <col min="8471" max="8471" width="3.77734375" style="48" customWidth="1"/>
    <col min="8472" max="8472" width="2.5546875" style="48" customWidth="1"/>
    <col min="8473" max="8473" width="2.44140625" style="48" customWidth="1"/>
    <col min="8474" max="8474" width="0.5546875" style="48" customWidth="1"/>
    <col min="8475" max="8475" width="10.5546875" style="48" customWidth="1"/>
    <col min="8476" max="8476" width="2.6640625" style="48" customWidth="1"/>
    <col min="8477" max="8477" width="8.88671875" style="48" customWidth="1"/>
    <col min="8478" max="8706" width="8.88671875" style="48"/>
    <col min="8707" max="8707" width="3.77734375" style="48" customWidth="1"/>
    <col min="8708" max="8708" width="3.44140625" style="48" customWidth="1"/>
    <col min="8709" max="8709" width="5.109375" style="48" customWidth="1"/>
    <col min="8710" max="8710" width="8.5546875" style="48" customWidth="1"/>
    <col min="8711" max="8711" width="8.33203125" style="48" customWidth="1"/>
    <col min="8712" max="8712" width="9" style="48" customWidth="1"/>
    <col min="8713" max="8713" width="7.88671875" style="48" customWidth="1"/>
    <col min="8714" max="8714" width="2.5546875" style="48" customWidth="1"/>
    <col min="8715" max="8715" width="10.109375" style="48" customWidth="1"/>
    <col min="8716" max="8716" width="2.77734375" style="48" customWidth="1"/>
    <col min="8717" max="8717" width="4" style="48" customWidth="1"/>
    <col min="8718" max="8718" width="4.77734375" style="48" customWidth="1"/>
    <col min="8719" max="8719" width="4.44140625" style="48" customWidth="1"/>
    <col min="8720" max="8720" width="3.109375" style="48" customWidth="1"/>
    <col min="8721" max="8721" width="3.44140625" style="48" customWidth="1"/>
    <col min="8722" max="8722" width="3.21875" style="48" customWidth="1"/>
    <col min="8723" max="8723" width="8.6640625" style="48" customWidth="1"/>
    <col min="8724" max="8724" width="4.44140625" style="48" customWidth="1"/>
    <col min="8725" max="8725" width="3" style="48" customWidth="1"/>
    <col min="8726" max="8726" width="3.21875" style="48" customWidth="1"/>
    <col min="8727" max="8727" width="3.77734375" style="48" customWidth="1"/>
    <col min="8728" max="8728" width="2.5546875" style="48" customWidth="1"/>
    <col min="8729" max="8729" width="2.44140625" style="48" customWidth="1"/>
    <col min="8730" max="8730" width="0.5546875" style="48" customWidth="1"/>
    <col min="8731" max="8731" width="10.5546875" style="48" customWidth="1"/>
    <col min="8732" max="8732" width="2.6640625" style="48" customWidth="1"/>
    <col min="8733" max="8733" width="8.88671875" style="48" customWidth="1"/>
    <col min="8734" max="8962" width="8.88671875" style="48"/>
    <col min="8963" max="8963" width="3.77734375" style="48" customWidth="1"/>
    <col min="8964" max="8964" width="3.44140625" style="48" customWidth="1"/>
    <col min="8965" max="8965" width="5.109375" style="48" customWidth="1"/>
    <col min="8966" max="8966" width="8.5546875" style="48" customWidth="1"/>
    <col min="8967" max="8967" width="8.33203125" style="48" customWidth="1"/>
    <col min="8968" max="8968" width="9" style="48" customWidth="1"/>
    <col min="8969" max="8969" width="7.88671875" style="48" customWidth="1"/>
    <col min="8970" max="8970" width="2.5546875" style="48" customWidth="1"/>
    <col min="8971" max="8971" width="10.109375" style="48" customWidth="1"/>
    <col min="8972" max="8972" width="2.77734375" style="48" customWidth="1"/>
    <col min="8973" max="8973" width="4" style="48" customWidth="1"/>
    <col min="8974" max="8974" width="4.77734375" style="48" customWidth="1"/>
    <col min="8975" max="8975" width="4.44140625" style="48" customWidth="1"/>
    <col min="8976" max="8976" width="3.109375" style="48" customWidth="1"/>
    <col min="8977" max="8977" width="3.44140625" style="48" customWidth="1"/>
    <col min="8978" max="8978" width="3.21875" style="48" customWidth="1"/>
    <col min="8979" max="8979" width="8.6640625" style="48" customWidth="1"/>
    <col min="8980" max="8980" width="4.44140625" style="48" customWidth="1"/>
    <col min="8981" max="8981" width="3" style="48" customWidth="1"/>
    <col min="8982" max="8982" width="3.21875" style="48" customWidth="1"/>
    <col min="8983" max="8983" width="3.77734375" style="48" customWidth="1"/>
    <col min="8984" max="8984" width="2.5546875" style="48" customWidth="1"/>
    <col min="8985" max="8985" width="2.44140625" style="48" customWidth="1"/>
    <col min="8986" max="8986" width="0.5546875" style="48" customWidth="1"/>
    <col min="8987" max="8987" width="10.5546875" style="48" customWidth="1"/>
    <col min="8988" max="8988" width="2.6640625" style="48" customWidth="1"/>
    <col min="8989" max="8989" width="8.88671875" style="48" customWidth="1"/>
    <col min="8990" max="9218" width="8.88671875" style="48"/>
    <col min="9219" max="9219" width="3.77734375" style="48" customWidth="1"/>
    <col min="9220" max="9220" width="3.44140625" style="48" customWidth="1"/>
    <col min="9221" max="9221" width="5.109375" style="48" customWidth="1"/>
    <col min="9222" max="9222" width="8.5546875" style="48" customWidth="1"/>
    <col min="9223" max="9223" width="8.33203125" style="48" customWidth="1"/>
    <col min="9224" max="9224" width="9" style="48" customWidth="1"/>
    <col min="9225" max="9225" width="7.88671875" style="48" customWidth="1"/>
    <col min="9226" max="9226" width="2.5546875" style="48" customWidth="1"/>
    <col min="9227" max="9227" width="10.109375" style="48" customWidth="1"/>
    <col min="9228" max="9228" width="2.77734375" style="48" customWidth="1"/>
    <col min="9229" max="9229" width="4" style="48" customWidth="1"/>
    <col min="9230" max="9230" width="4.77734375" style="48" customWidth="1"/>
    <col min="9231" max="9231" width="4.44140625" style="48" customWidth="1"/>
    <col min="9232" max="9232" width="3.109375" style="48" customWidth="1"/>
    <col min="9233" max="9233" width="3.44140625" style="48" customWidth="1"/>
    <col min="9234" max="9234" width="3.21875" style="48" customWidth="1"/>
    <col min="9235" max="9235" width="8.6640625" style="48" customWidth="1"/>
    <col min="9236" max="9236" width="4.44140625" style="48" customWidth="1"/>
    <col min="9237" max="9237" width="3" style="48" customWidth="1"/>
    <col min="9238" max="9238" width="3.21875" style="48" customWidth="1"/>
    <col min="9239" max="9239" width="3.77734375" style="48" customWidth="1"/>
    <col min="9240" max="9240" width="2.5546875" style="48" customWidth="1"/>
    <col min="9241" max="9241" width="2.44140625" style="48" customWidth="1"/>
    <col min="9242" max="9242" width="0.5546875" style="48" customWidth="1"/>
    <col min="9243" max="9243" width="10.5546875" style="48" customWidth="1"/>
    <col min="9244" max="9244" width="2.6640625" style="48" customWidth="1"/>
    <col min="9245" max="9245" width="8.88671875" style="48" customWidth="1"/>
    <col min="9246" max="9474" width="8.88671875" style="48"/>
    <col min="9475" max="9475" width="3.77734375" style="48" customWidth="1"/>
    <col min="9476" max="9476" width="3.44140625" style="48" customWidth="1"/>
    <col min="9477" max="9477" width="5.109375" style="48" customWidth="1"/>
    <col min="9478" max="9478" width="8.5546875" style="48" customWidth="1"/>
    <col min="9479" max="9479" width="8.33203125" style="48" customWidth="1"/>
    <col min="9480" max="9480" width="9" style="48" customWidth="1"/>
    <col min="9481" max="9481" width="7.88671875" style="48" customWidth="1"/>
    <col min="9482" max="9482" width="2.5546875" style="48" customWidth="1"/>
    <col min="9483" max="9483" width="10.109375" style="48" customWidth="1"/>
    <col min="9484" max="9484" width="2.77734375" style="48" customWidth="1"/>
    <col min="9485" max="9485" width="4" style="48" customWidth="1"/>
    <col min="9486" max="9486" width="4.77734375" style="48" customWidth="1"/>
    <col min="9487" max="9487" width="4.44140625" style="48" customWidth="1"/>
    <col min="9488" max="9488" width="3.109375" style="48" customWidth="1"/>
    <col min="9489" max="9489" width="3.44140625" style="48" customWidth="1"/>
    <col min="9490" max="9490" width="3.21875" style="48" customWidth="1"/>
    <col min="9491" max="9491" width="8.6640625" style="48" customWidth="1"/>
    <col min="9492" max="9492" width="4.44140625" style="48" customWidth="1"/>
    <col min="9493" max="9493" width="3" style="48" customWidth="1"/>
    <col min="9494" max="9494" width="3.21875" style="48" customWidth="1"/>
    <col min="9495" max="9495" width="3.77734375" style="48" customWidth="1"/>
    <col min="9496" max="9496" width="2.5546875" style="48" customWidth="1"/>
    <col min="9497" max="9497" width="2.44140625" style="48" customWidth="1"/>
    <col min="9498" max="9498" width="0.5546875" style="48" customWidth="1"/>
    <col min="9499" max="9499" width="10.5546875" style="48" customWidth="1"/>
    <col min="9500" max="9500" width="2.6640625" style="48" customWidth="1"/>
    <col min="9501" max="9501" width="8.88671875" style="48" customWidth="1"/>
    <col min="9502" max="9730" width="8.88671875" style="48"/>
    <col min="9731" max="9731" width="3.77734375" style="48" customWidth="1"/>
    <col min="9732" max="9732" width="3.44140625" style="48" customWidth="1"/>
    <col min="9733" max="9733" width="5.109375" style="48" customWidth="1"/>
    <col min="9734" max="9734" width="8.5546875" style="48" customWidth="1"/>
    <col min="9735" max="9735" width="8.33203125" style="48" customWidth="1"/>
    <col min="9736" max="9736" width="9" style="48" customWidth="1"/>
    <col min="9737" max="9737" width="7.88671875" style="48" customWidth="1"/>
    <col min="9738" max="9738" width="2.5546875" style="48" customWidth="1"/>
    <col min="9739" max="9739" width="10.109375" style="48" customWidth="1"/>
    <col min="9740" max="9740" width="2.77734375" style="48" customWidth="1"/>
    <col min="9741" max="9741" width="4" style="48" customWidth="1"/>
    <col min="9742" max="9742" width="4.77734375" style="48" customWidth="1"/>
    <col min="9743" max="9743" width="4.44140625" style="48" customWidth="1"/>
    <col min="9744" max="9744" width="3.109375" style="48" customWidth="1"/>
    <col min="9745" max="9745" width="3.44140625" style="48" customWidth="1"/>
    <col min="9746" max="9746" width="3.21875" style="48" customWidth="1"/>
    <col min="9747" max="9747" width="8.6640625" style="48" customWidth="1"/>
    <col min="9748" max="9748" width="4.44140625" style="48" customWidth="1"/>
    <col min="9749" max="9749" width="3" style="48" customWidth="1"/>
    <col min="9750" max="9750" width="3.21875" style="48" customWidth="1"/>
    <col min="9751" max="9751" width="3.77734375" style="48" customWidth="1"/>
    <col min="9752" max="9752" width="2.5546875" style="48" customWidth="1"/>
    <col min="9753" max="9753" width="2.44140625" style="48" customWidth="1"/>
    <col min="9754" max="9754" width="0.5546875" style="48" customWidth="1"/>
    <col min="9755" max="9755" width="10.5546875" style="48" customWidth="1"/>
    <col min="9756" max="9756" width="2.6640625" style="48" customWidth="1"/>
    <col min="9757" max="9757" width="8.88671875" style="48" customWidth="1"/>
    <col min="9758" max="9986" width="8.88671875" style="48"/>
    <col min="9987" max="9987" width="3.77734375" style="48" customWidth="1"/>
    <col min="9988" max="9988" width="3.44140625" style="48" customWidth="1"/>
    <col min="9989" max="9989" width="5.109375" style="48" customWidth="1"/>
    <col min="9990" max="9990" width="8.5546875" style="48" customWidth="1"/>
    <col min="9991" max="9991" width="8.33203125" style="48" customWidth="1"/>
    <col min="9992" max="9992" width="9" style="48" customWidth="1"/>
    <col min="9993" max="9993" width="7.88671875" style="48" customWidth="1"/>
    <col min="9994" max="9994" width="2.5546875" style="48" customWidth="1"/>
    <col min="9995" max="9995" width="10.109375" style="48" customWidth="1"/>
    <col min="9996" max="9996" width="2.77734375" style="48" customWidth="1"/>
    <col min="9997" max="9997" width="4" style="48" customWidth="1"/>
    <col min="9998" max="9998" width="4.77734375" style="48" customWidth="1"/>
    <col min="9999" max="9999" width="4.44140625" style="48" customWidth="1"/>
    <col min="10000" max="10000" width="3.109375" style="48" customWidth="1"/>
    <col min="10001" max="10001" width="3.44140625" style="48" customWidth="1"/>
    <col min="10002" max="10002" width="3.21875" style="48" customWidth="1"/>
    <col min="10003" max="10003" width="8.6640625" style="48" customWidth="1"/>
    <col min="10004" max="10004" width="4.44140625" style="48" customWidth="1"/>
    <col min="10005" max="10005" width="3" style="48" customWidth="1"/>
    <col min="10006" max="10006" width="3.21875" style="48" customWidth="1"/>
    <col min="10007" max="10007" width="3.77734375" style="48" customWidth="1"/>
    <col min="10008" max="10008" width="2.5546875" style="48" customWidth="1"/>
    <col min="10009" max="10009" width="2.44140625" style="48" customWidth="1"/>
    <col min="10010" max="10010" width="0.5546875" style="48" customWidth="1"/>
    <col min="10011" max="10011" width="10.5546875" style="48" customWidth="1"/>
    <col min="10012" max="10012" width="2.6640625" style="48" customWidth="1"/>
    <col min="10013" max="10013" width="8.88671875" style="48" customWidth="1"/>
    <col min="10014" max="10242" width="8.88671875" style="48"/>
    <col min="10243" max="10243" width="3.77734375" style="48" customWidth="1"/>
    <col min="10244" max="10244" width="3.44140625" style="48" customWidth="1"/>
    <col min="10245" max="10245" width="5.109375" style="48" customWidth="1"/>
    <col min="10246" max="10246" width="8.5546875" style="48" customWidth="1"/>
    <col min="10247" max="10247" width="8.33203125" style="48" customWidth="1"/>
    <col min="10248" max="10248" width="9" style="48" customWidth="1"/>
    <col min="10249" max="10249" width="7.88671875" style="48" customWidth="1"/>
    <col min="10250" max="10250" width="2.5546875" style="48" customWidth="1"/>
    <col min="10251" max="10251" width="10.109375" style="48" customWidth="1"/>
    <col min="10252" max="10252" width="2.77734375" style="48" customWidth="1"/>
    <col min="10253" max="10253" width="4" style="48" customWidth="1"/>
    <col min="10254" max="10254" width="4.77734375" style="48" customWidth="1"/>
    <col min="10255" max="10255" width="4.44140625" style="48" customWidth="1"/>
    <col min="10256" max="10256" width="3.109375" style="48" customWidth="1"/>
    <col min="10257" max="10257" width="3.44140625" style="48" customWidth="1"/>
    <col min="10258" max="10258" width="3.21875" style="48" customWidth="1"/>
    <col min="10259" max="10259" width="8.6640625" style="48" customWidth="1"/>
    <col min="10260" max="10260" width="4.44140625" style="48" customWidth="1"/>
    <col min="10261" max="10261" width="3" style="48" customWidth="1"/>
    <col min="10262" max="10262" width="3.21875" style="48" customWidth="1"/>
    <col min="10263" max="10263" width="3.77734375" style="48" customWidth="1"/>
    <col min="10264" max="10264" width="2.5546875" style="48" customWidth="1"/>
    <col min="10265" max="10265" width="2.44140625" style="48" customWidth="1"/>
    <col min="10266" max="10266" width="0.5546875" style="48" customWidth="1"/>
    <col min="10267" max="10267" width="10.5546875" style="48" customWidth="1"/>
    <col min="10268" max="10268" width="2.6640625" style="48" customWidth="1"/>
    <col min="10269" max="10269" width="8.88671875" style="48" customWidth="1"/>
    <col min="10270" max="10498" width="8.88671875" style="48"/>
    <col min="10499" max="10499" width="3.77734375" style="48" customWidth="1"/>
    <col min="10500" max="10500" width="3.44140625" style="48" customWidth="1"/>
    <col min="10501" max="10501" width="5.109375" style="48" customWidth="1"/>
    <col min="10502" max="10502" width="8.5546875" style="48" customWidth="1"/>
    <col min="10503" max="10503" width="8.33203125" style="48" customWidth="1"/>
    <col min="10504" max="10504" width="9" style="48" customWidth="1"/>
    <col min="10505" max="10505" width="7.88671875" style="48" customWidth="1"/>
    <col min="10506" max="10506" width="2.5546875" style="48" customWidth="1"/>
    <col min="10507" max="10507" width="10.109375" style="48" customWidth="1"/>
    <col min="10508" max="10508" width="2.77734375" style="48" customWidth="1"/>
    <col min="10509" max="10509" width="4" style="48" customWidth="1"/>
    <col min="10510" max="10510" width="4.77734375" style="48" customWidth="1"/>
    <col min="10511" max="10511" width="4.44140625" style="48" customWidth="1"/>
    <col min="10512" max="10512" width="3.109375" style="48" customWidth="1"/>
    <col min="10513" max="10513" width="3.44140625" style="48" customWidth="1"/>
    <col min="10514" max="10514" width="3.21875" style="48" customWidth="1"/>
    <col min="10515" max="10515" width="8.6640625" style="48" customWidth="1"/>
    <col min="10516" max="10516" width="4.44140625" style="48" customWidth="1"/>
    <col min="10517" max="10517" width="3" style="48" customWidth="1"/>
    <col min="10518" max="10518" width="3.21875" style="48" customWidth="1"/>
    <col min="10519" max="10519" width="3.77734375" style="48" customWidth="1"/>
    <col min="10520" max="10520" width="2.5546875" style="48" customWidth="1"/>
    <col min="10521" max="10521" width="2.44140625" style="48" customWidth="1"/>
    <col min="10522" max="10522" width="0.5546875" style="48" customWidth="1"/>
    <col min="10523" max="10523" width="10.5546875" style="48" customWidth="1"/>
    <col min="10524" max="10524" width="2.6640625" style="48" customWidth="1"/>
    <col min="10525" max="10525" width="8.88671875" style="48" customWidth="1"/>
    <col min="10526" max="10754" width="8.88671875" style="48"/>
    <col min="10755" max="10755" width="3.77734375" style="48" customWidth="1"/>
    <col min="10756" max="10756" width="3.44140625" style="48" customWidth="1"/>
    <col min="10757" max="10757" width="5.109375" style="48" customWidth="1"/>
    <col min="10758" max="10758" width="8.5546875" style="48" customWidth="1"/>
    <col min="10759" max="10759" width="8.33203125" style="48" customWidth="1"/>
    <col min="10760" max="10760" width="9" style="48" customWidth="1"/>
    <col min="10761" max="10761" width="7.88671875" style="48" customWidth="1"/>
    <col min="10762" max="10762" width="2.5546875" style="48" customWidth="1"/>
    <col min="10763" max="10763" width="10.109375" style="48" customWidth="1"/>
    <col min="10764" max="10764" width="2.77734375" style="48" customWidth="1"/>
    <col min="10765" max="10765" width="4" style="48" customWidth="1"/>
    <col min="10766" max="10766" width="4.77734375" style="48" customWidth="1"/>
    <col min="10767" max="10767" width="4.44140625" style="48" customWidth="1"/>
    <col min="10768" max="10768" width="3.109375" style="48" customWidth="1"/>
    <col min="10769" max="10769" width="3.44140625" style="48" customWidth="1"/>
    <col min="10770" max="10770" width="3.21875" style="48" customWidth="1"/>
    <col min="10771" max="10771" width="8.6640625" style="48" customWidth="1"/>
    <col min="10772" max="10772" width="4.44140625" style="48" customWidth="1"/>
    <col min="10773" max="10773" width="3" style="48" customWidth="1"/>
    <col min="10774" max="10774" width="3.21875" style="48" customWidth="1"/>
    <col min="10775" max="10775" width="3.77734375" style="48" customWidth="1"/>
    <col min="10776" max="10776" width="2.5546875" style="48" customWidth="1"/>
    <col min="10777" max="10777" width="2.44140625" style="48" customWidth="1"/>
    <col min="10778" max="10778" width="0.5546875" style="48" customWidth="1"/>
    <col min="10779" max="10779" width="10.5546875" style="48" customWidth="1"/>
    <col min="10780" max="10780" width="2.6640625" style="48" customWidth="1"/>
    <col min="10781" max="10781" width="8.88671875" style="48" customWidth="1"/>
    <col min="10782" max="11010" width="8.88671875" style="48"/>
    <col min="11011" max="11011" width="3.77734375" style="48" customWidth="1"/>
    <col min="11012" max="11012" width="3.44140625" style="48" customWidth="1"/>
    <col min="11013" max="11013" width="5.109375" style="48" customWidth="1"/>
    <col min="11014" max="11014" width="8.5546875" style="48" customWidth="1"/>
    <col min="11015" max="11015" width="8.33203125" style="48" customWidth="1"/>
    <col min="11016" max="11016" width="9" style="48" customWidth="1"/>
    <col min="11017" max="11017" width="7.88671875" style="48" customWidth="1"/>
    <col min="11018" max="11018" width="2.5546875" style="48" customWidth="1"/>
    <col min="11019" max="11019" width="10.109375" style="48" customWidth="1"/>
    <col min="11020" max="11020" width="2.77734375" style="48" customWidth="1"/>
    <col min="11021" max="11021" width="4" style="48" customWidth="1"/>
    <col min="11022" max="11022" width="4.77734375" style="48" customWidth="1"/>
    <col min="11023" max="11023" width="4.44140625" style="48" customWidth="1"/>
    <col min="11024" max="11024" width="3.109375" style="48" customWidth="1"/>
    <col min="11025" max="11025" width="3.44140625" style="48" customWidth="1"/>
    <col min="11026" max="11026" width="3.21875" style="48" customWidth="1"/>
    <col min="11027" max="11027" width="8.6640625" style="48" customWidth="1"/>
    <col min="11028" max="11028" width="4.44140625" style="48" customWidth="1"/>
    <col min="11029" max="11029" width="3" style="48" customWidth="1"/>
    <col min="11030" max="11030" width="3.21875" style="48" customWidth="1"/>
    <col min="11031" max="11031" width="3.77734375" style="48" customWidth="1"/>
    <col min="11032" max="11032" width="2.5546875" style="48" customWidth="1"/>
    <col min="11033" max="11033" width="2.44140625" style="48" customWidth="1"/>
    <col min="11034" max="11034" width="0.5546875" style="48" customWidth="1"/>
    <col min="11035" max="11035" width="10.5546875" style="48" customWidth="1"/>
    <col min="11036" max="11036" width="2.6640625" style="48" customWidth="1"/>
    <col min="11037" max="11037" width="8.88671875" style="48" customWidth="1"/>
    <col min="11038" max="11266" width="8.88671875" style="48"/>
    <col min="11267" max="11267" width="3.77734375" style="48" customWidth="1"/>
    <col min="11268" max="11268" width="3.44140625" style="48" customWidth="1"/>
    <col min="11269" max="11269" width="5.109375" style="48" customWidth="1"/>
    <col min="11270" max="11270" width="8.5546875" style="48" customWidth="1"/>
    <col min="11271" max="11271" width="8.33203125" style="48" customWidth="1"/>
    <col min="11272" max="11272" width="9" style="48" customWidth="1"/>
    <col min="11273" max="11273" width="7.88671875" style="48" customWidth="1"/>
    <col min="11274" max="11274" width="2.5546875" style="48" customWidth="1"/>
    <col min="11275" max="11275" width="10.109375" style="48" customWidth="1"/>
    <col min="11276" max="11276" width="2.77734375" style="48" customWidth="1"/>
    <col min="11277" max="11277" width="4" style="48" customWidth="1"/>
    <col min="11278" max="11278" width="4.77734375" style="48" customWidth="1"/>
    <col min="11279" max="11279" width="4.44140625" style="48" customWidth="1"/>
    <col min="11280" max="11280" width="3.109375" style="48" customWidth="1"/>
    <col min="11281" max="11281" width="3.44140625" style="48" customWidth="1"/>
    <col min="11282" max="11282" width="3.21875" style="48" customWidth="1"/>
    <col min="11283" max="11283" width="8.6640625" style="48" customWidth="1"/>
    <col min="11284" max="11284" width="4.44140625" style="48" customWidth="1"/>
    <col min="11285" max="11285" width="3" style="48" customWidth="1"/>
    <col min="11286" max="11286" width="3.21875" style="48" customWidth="1"/>
    <col min="11287" max="11287" width="3.77734375" style="48" customWidth="1"/>
    <col min="11288" max="11288" width="2.5546875" style="48" customWidth="1"/>
    <col min="11289" max="11289" width="2.44140625" style="48" customWidth="1"/>
    <col min="11290" max="11290" width="0.5546875" style="48" customWidth="1"/>
    <col min="11291" max="11291" width="10.5546875" style="48" customWidth="1"/>
    <col min="11292" max="11292" width="2.6640625" style="48" customWidth="1"/>
    <col min="11293" max="11293" width="8.88671875" style="48" customWidth="1"/>
    <col min="11294" max="11522" width="8.88671875" style="48"/>
    <col min="11523" max="11523" width="3.77734375" style="48" customWidth="1"/>
    <col min="11524" max="11524" width="3.44140625" style="48" customWidth="1"/>
    <col min="11525" max="11525" width="5.109375" style="48" customWidth="1"/>
    <col min="11526" max="11526" width="8.5546875" style="48" customWidth="1"/>
    <col min="11527" max="11527" width="8.33203125" style="48" customWidth="1"/>
    <col min="11528" max="11528" width="9" style="48" customWidth="1"/>
    <col min="11529" max="11529" width="7.88671875" style="48" customWidth="1"/>
    <col min="11530" max="11530" width="2.5546875" style="48" customWidth="1"/>
    <col min="11531" max="11531" width="10.109375" style="48" customWidth="1"/>
    <col min="11532" max="11532" width="2.77734375" style="48" customWidth="1"/>
    <col min="11533" max="11533" width="4" style="48" customWidth="1"/>
    <col min="11534" max="11534" width="4.77734375" style="48" customWidth="1"/>
    <col min="11535" max="11535" width="4.44140625" style="48" customWidth="1"/>
    <col min="11536" max="11536" width="3.109375" style="48" customWidth="1"/>
    <col min="11537" max="11537" width="3.44140625" style="48" customWidth="1"/>
    <col min="11538" max="11538" width="3.21875" style="48" customWidth="1"/>
    <col min="11539" max="11539" width="8.6640625" style="48" customWidth="1"/>
    <col min="11540" max="11540" width="4.44140625" style="48" customWidth="1"/>
    <col min="11541" max="11541" width="3" style="48" customWidth="1"/>
    <col min="11542" max="11542" width="3.21875" style="48" customWidth="1"/>
    <col min="11543" max="11543" width="3.77734375" style="48" customWidth="1"/>
    <col min="11544" max="11544" width="2.5546875" style="48" customWidth="1"/>
    <col min="11545" max="11545" width="2.44140625" style="48" customWidth="1"/>
    <col min="11546" max="11546" width="0.5546875" style="48" customWidth="1"/>
    <col min="11547" max="11547" width="10.5546875" style="48" customWidth="1"/>
    <col min="11548" max="11548" width="2.6640625" style="48" customWidth="1"/>
    <col min="11549" max="11549" width="8.88671875" style="48" customWidth="1"/>
    <col min="11550" max="11778" width="8.88671875" style="48"/>
    <col min="11779" max="11779" width="3.77734375" style="48" customWidth="1"/>
    <col min="11780" max="11780" width="3.44140625" style="48" customWidth="1"/>
    <col min="11781" max="11781" width="5.109375" style="48" customWidth="1"/>
    <col min="11782" max="11782" width="8.5546875" style="48" customWidth="1"/>
    <col min="11783" max="11783" width="8.33203125" style="48" customWidth="1"/>
    <col min="11784" max="11784" width="9" style="48" customWidth="1"/>
    <col min="11785" max="11785" width="7.88671875" style="48" customWidth="1"/>
    <col min="11786" max="11786" width="2.5546875" style="48" customWidth="1"/>
    <col min="11787" max="11787" width="10.109375" style="48" customWidth="1"/>
    <col min="11788" max="11788" width="2.77734375" style="48" customWidth="1"/>
    <col min="11789" max="11789" width="4" style="48" customWidth="1"/>
    <col min="11790" max="11790" width="4.77734375" style="48" customWidth="1"/>
    <col min="11791" max="11791" width="4.44140625" style="48" customWidth="1"/>
    <col min="11792" max="11792" width="3.109375" style="48" customWidth="1"/>
    <col min="11793" max="11793" width="3.44140625" style="48" customWidth="1"/>
    <col min="11794" max="11794" width="3.21875" style="48" customWidth="1"/>
    <col min="11795" max="11795" width="8.6640625" style="48" customWidth="1"/>
    <col min="11796" max="11796" width="4.44140625" style="48" customWidth="1"/>
    <col min="11797" max="11797" width="3" style="48" customWidth="1"/>
    <col min="11798" max="11798" width="3.21875" style="48" customWidth="1"/>
    <col min="11799" max="11799" width="3.77734375" style="48" customWidth="1"/>
    <col min="11800" max="11800" width="2.5546875" style="48" customWidth="1"/>
    <col min="11801" max="11801" width="2.44140625" style="48" customWidth="1"/>
    <col min="11802" max="11802" width="0.5546875" style="48" customWidth="1"/>
    <col min="11803" max="11803" width="10.5546875" style="48" customWidth="1"/>
    <col min="11804" max="11804" width="2.6640625" style="48" customWidth="1"/>
    <col min="11805" max="11805" width="8.88671875" style="48" customWidth="1"/>
    <col min="11806" max="12034" width="8.88671875" style="48"/>
    <col min="12035" max="12035" width="3.77734375" style="48" customWidth="1"/>
    <col min="12036" max="12036" width="3.44140625" style="48" customWidth="1"/>
    <col min="12037" max="12037" width="5.109375" style="48" customWidth="1"/>
    <col min="12038" max="12038" width="8.5546875" style="48" customWidth="1"/>
    <col min="12039" max="12039" width="8.33203125" style="48" customWidth="1"/>
    <col min="12040" max="12040" width="9" style="48" customWidth="1"/>
    <col min="12041" max="12041" width="7.88671875" style="48" customWidth="1"/>
    <col min="12042" max="12042" width="2.5546875" style="48" customWidth="1"/>
    <col min="12043" max="12043" width="10.109375" style="48" customWidth="1"/>
    <col min="12044" max="12044" width="2.77734375" style="48" customWidth="1"/>
    <col min="12045" max="12045" width="4" style="48" customWidth="1"/>
    <col min="12046" max="12046" width="4.77734375" style="48" customWidth="1"/>
    <col min="12047" max="12047" width="4.44140625" style="48" customWidth="1"/>
    <col min="12048" max="12048" width="3.109375" style="48" customWidth="1"/>
    <col min="12049" max="12049" width="3.44140625" style="48" customWidth="1"/>
    <col min="12050" max="12050" width="3.21875" style="48" customWidth="1"/>
    <col min="12051" max="12051" width="8.6640625" style="48" customWidth="1"/>
    <col min="12052" max="12052" width="4.44140625" style="48" customWidth="1"/>
    <col min="12053" max="12053" width="3" style="48" customWidth="1"/>
    <col min="12054" max="12054" width="3.21875" style="48" customWidth="1"/>
    <col min="12055" max="12055" width="3.77734375" style="48" customWidth="1"/>
    <col min="12056" max="12056" width="2.5546875" style="48" customWidth="1"/>
    <col min="12057" max="12057" width="2.44140625" style="48" customWidth="1"/>
    <col min="12058" max="12058" width="0.5546875" style="48" customWidth="1"/>
    <col min="12059" max="12059" width="10.5546875" style="48" customWidth="1"/>
    <col min="12060" max="12060" width="2.6640625" style="48" customWidth="1"/>
    <col min="12061" max="12061" width="8.88671875" style="48" customWidth="1"/>
    <col min="12062" max="12290" width="8.88671875" style="48"/>
    <col min="12291" max="12291" width="3.77734375" style="48" customWidth="1"/>
    <col min="12292" max="12292" width="3.44140625" style="48" customWidth="1"/>
    <col min="12293" max="12293" width="5.109375" style="48" customWidth="1"/>
    <col min="12294" max="12294" width="8.5546875" style="48" customWidth="1"/>
    <col min="12295" max="12295" width="8.33203125" style="48" customWidth="1"/>
    <col min="12296" max="12296" width="9" style="48" customWidth="1"/>
    <col min="12297" max="12297" width="7.88671875" style="48" customWidth="1"/>
    <col min="12298" max="12298" width="2.5546875" style="48" customWidth="1"/>
    <col min="12299" max="12299" width="10.109375" style="48" customWidth="1"/>
    <col min="12300" max="12300" width="2.77734375" style="48" customWidth="1"/>
    <col min="12301" max="12301" width="4" style="48" customWidth="1"/>
    <col min="12302" max="12302" width="4.77734375" style="48" customWidth="1"/>
    <col min="12303" max="12303" width="4.44140625" style="48" customWidth="1"/>
    <col min="12304" max="12304" width="3.109375" style="48" customWidth="1"/>
    <col min="12305" max="12305" width="3.44140625" style="48" customWidth="1"/>
    <col min="12306" max="12306" width="3.21875" style="48" customWidth="1"/>
    <col min="12307" max="12307" width="8.6640625" style="48" customWidth="1"/>
    <col min="12308" max="12308" width="4.44140625" style="48" customWidth="1"/>
    <col min="12309" max="12309" width="3" style="48" customWidth="1"/>
    <col min="12310" max="12310" width="3.21875" style="48" customWidth="1"/>
    <col min="12311" max="12311" width="3.77734375" style="48" customWidth="1"/>
    <col min="12312" max="12312" width="2.5546875" style="48" customWidth="1"/>
    <col min="12313" max="12313" width="2.44140625" style="48" customWidth="1"/>
    <col min="12314" max="12314" width="0.5546875" style="48" customWidth="1"/>
    <col min="12315" max="12315" width="10.5546875" style="48" customWidth="1"/>
    <col min="12316" max="12316" width="2.6640625" style="48" customWidth="1"/>
    <col min="12317" max="12317" width="8.88671875" style="48" customWidth="1"/>
    <col min="12318" max="12546" width="8.88671875" style="48"/>
    <col min="12547" max="12547" width="3.77734375" style="48" customWidth="1"/>
    <col min="12548" max="12548" width="3.44140625" style="48" customWidth="1"/>
    <col min="12549" max="12549" width="5.109375" style="48" customWidth="1"/>
    <col min="12550" max="12550" width="8.5546875" style="48" customWidth="1"/>
    <col min="12551" max="12551" width="8.33203125" style="48" customWidth="1"/>
    <col min="12552" max="12552" width="9" style="48" customWidth="1"/>
    <col min="12553" max="12553" width="7.88671875" style="48" customWidth="1"/>
    <col min="12554" max="12554" width="2.5546875" style="48" customWidth="1"/>
    <col min="12555" max="12555" width="10.109375" style="48" customWidth="1"/>
    <col min="12556" max="12556" width="2.77734375" style="48" customWidth="1"/>
    <col min="12557" max="12557" width="4" style="48" customWidth="1"/>
    <col min="12558" max="12558" width="4.77734375" style="48" customWidth="1"/>
    <col min="12559" max="12559" width="4.44140625" style="48" customWidth="1"/>
    <col min="12560" max="12560" width="3.109375" style="48" customWidth="1"/>
    <col min="12561" max="12561" width="3.44140625" style="48" customWidth="1"/>
    <col min="12562" max="12562" width="3.21875" style="48" customWidth="1"/>
    <col min="12563" max="12563" width="8.6640625" style="48" customWidth="1"/>
    <col min="12564" max="12564" width="4.44140625" style="48" customWidth="1"/>
    <col min="12565" max="12565" width="3" style="48" customWidth="1"/>
    <col min="12566" max="12566" width="3.21875" style="48" customWidth="1"/>
    <col min="12567" max="12567" width="3.77734375" style="48" customWidth="1"/>
    <col min="12568" max="12568" width="2.5546875" style="48" customWidth="1"/>
    <col min="12569" max="12569" width="2.44140625" style="48" customWidth="1"/>
    <col min="12570" max="12570" width="0.5546875" style="48" customWidth="1"/>
    <col min="12571" max="12571" width="10.5546875" style="48" customWidth="1"/>
    <col min="12572" max="12572" width="2.6640625" style="48" customWidth="1"/>
    <col min="12573" max="12573" width="8.88671875" style="48" customWidth="1"/>
    <col min="12574" max="12802" width="8.88671875" style="48"/>
    <col min="12803" max="12803" width="3.77734375" style="48" customWidth="1"/>
    <col min="12804" max="12804" width="3.44140625" style="48" customWidth="1"/>
    <col min="12805" max="12805" width="5.109375" style="48" customWidth="1"/>
    <col min="12806" max="12806" width="8.5546875" style="48" customWidth="1"/>
    <col min="12807" max="12807" width="8.33203125" style="48" customWidth="1"/>
    <col min="12808" max="12808" width="9" style="48" customWidth="1"/>
    <col min="12809" max="12809" width="7.88671875" style="48" customWidth="1"/>
    <col min="12810" max="12810" width="2.5546875" style="48" customWidth="1"/>
    <col min="12811" max="12811" width="10.109375" style="48" customWidth="1"/>
    <col min="12812" max="12812" width="2.77734375" style="48" customWidth="1"/>
    <col min="12813" max="12813" width="4" style="48" customWidth="1"/>
    <col min="12814" max="12814" width="4.77734375" style="48" customWidth="1"/>
    <col min="12815" max="12815" width="4.44140625" style="48" customWidth="1"/>
    <col min="12816" max="12816" width="3.109375" style="48" customWidth="1"/>
    <col min="12817" max="12817" width="3.44140625" style="48" customWidth="1"/>
    <col min="12818" max="12818" width="3.21875" style="48" customWidth="1"/>
    <col min="12819" max="12819" width="8.6640625" style="48" customWidth="1"/>
    <col min="12820" max="12820" width="4.44140625" style="48" customWidth="1"/>
    <col min="12821" max="12821" width="3" style="48" customWidth="1"/>
    <col min="12822" max="12822" width="3.21875" style="48" customWidth="1"/>
    <col min="12823" max="12823" width="3.77734375" style="48" customWidth="1"/>
    <col min="12824" max="12824" width="2.5546875" style="48" customWidth="1"/>
    <col min="12825" max="12825" width="2.44140625" style="48" customWidth="1"/>
    <col min="12826" max="12826" width="0.5546875" style="48" customWidth="1"/>
    <col min="12827" max="12827" width="10.5546875" style="48" customWidth="1"/>
    <col min="12828" max="12828" width="2.6640625" style="48" customWidth="1"/>
    <col min="12829" max="12829" width="8.88671875" style="48" customWidth="1"/>
    <col min="12830" max="13058" width="8.88671875" style="48"/>
    <col min="13059" max="13059" width="3.77734375" style="48" customWidth="1"/>
    <col min="13060" max="13060" width="3.44140625" style="48" customWidth="1"/>
    <col min="13061" max="13061" width="5.109375" style="48" customWidth="1"/>
    <col min="13062" max="13062" width="8.5546875" style="48" customWidth="1"/>
    <col min="13063" max="13063" width="8.33203125" style="48" customWidth="1"/>
    <col min="13064" max="13064" width="9" style="48" customWidth="1"/>
    <col min="13065" max="13065" width="7.88671875" style="48" customWidth="1"/>
    <col min="13066" max="13066" width="2.5546875" style="48" customWidth="1"/>
    <col min="13067" max="13067" width="10.109375" style="48" customWidth="1"/>
    <col min="13068" max="13068" width="2.77734375" style="48" customWidth="1"/>
    <col min="13069" max="13069" width="4" style="48" customWidth="1"/>
    <col min="13070" max="13070" width="4.77734375" style="48" customWidth="1"/>
    <col min="13071" max="13071" width="4.44140625" style="48" customWidth="1"/>
    <col min="13072" max="13072" width="3.109375" style="48" customWidth="1"/>
    <col min="13073" max="13073" width="3.44140625" style="48" customWidth="1"/>
    <col min="13074" max="13074" width="3.21875" style="48" customWidth="1"/>
    <col min="13075" max="13075" width="8.6640625" style="48" customWidth="1"/>
    <col min="13076" max="13076" width="4.44140625" style="48" customWidth="1"/>
    <col min="13077" max="13077" width="3" style="48" customWidth="1"/>
    <col min="13078" max="13078" width="3.21875" style="48" customWidth="1"/>
    <col min="13079" max="13079" width="3.77734375" style="48" customWidth="1"/>
    <col min="13080" max="13080" width="2.5546875" style="48" customWidth="1"/>
    <col min="13081" max="13081" width="2.44140625" style="48" customWidth="1"/>
    <col min="13082" max="13082" width="0.5546875" style="48" customWidth="1"/>
    <col min="13083" max="13083" width="10.5546875" style="48" customWidth="1"/>
    <col min="13084" max="13084" width="2.6640625" style="48" customWidth="1"/>
    <col min="13085" max="13085" width="8.88671875" style="48" customWidth="1"/>
    <col min="13086" max="13314" width="8.88671875" style="48"/>
    <col min="13315" max="13315" width="3.77734375" style="48" customWidth="1"/>
    <col min="13316" max="13316" width="3.44140625" style="48" customWidth="1"/>
    <col min="13317" max="13317" width="5.109375" style="48" customWidth="1"/>
    <col min="13318" max="13318" width="8.5546875" style="48" customWidth="1"/>
    <col min="13319" max="13319" width="8.33203125" style="48" customWidth="1"/>
    <col min="13320" max="13320" width="9" style="48" customWidth="1"/>
    <col min="13321" max="13321" width="7.88671875" style="48" customWidth="1"/>
    <col min="13322" max="13322" width="2.5546875" style="48" customWidth="1"/>
    <col min="13323" max="13323" width="10.109375" style="48" customWidth="1"/>
    <col min="13324" max="13324" width="2.77734375" style="48" customWidth="1"/>
    <col min="13325" max="13325" width="4" style="48" customWidth="1"/>
    <col min="13326" max="13326" width="4.77734375" style="48" customWidth="1"/>
    <col min="13327" max="13327" width="4.44140625" style="48" customWidth="1"/>
    <col min="13328" max="13328" width="3.109375" style="48" customWidth="1"/>
    <col min="13329" max="13329" width="3.44140625" style="48" customWidth="1"/>
    <col min="13330" max="13330" width="3.21875" style="48" customWidth="1"/>
    <col min="13331" max="13331" width="8.6640625" style="48" customWidth="1"/>
    <col min="13332" max="13332" width="4.44140625" style="48" customWidth="1"/>
    <col min="13333" max="13333" width="3" style="48" customWidth="1"/>
    <col min="13334" max="13334" width="3.21875" style="48" customWidth="1"/>
    <col min="13335" max="13335" width="3.77734375" style="48" customWidth="1"/>
    <col min="13336" max="13336" width="2.5546875" style="48" customWidth="1"/>
    <col min="13337" max="13337" width="2.44140625" style="48" customWidth="1"/>
    <col min="13338" max="13338" width="0.5546875" style="48" customWidth="1"/>
    <col min="13339" max="13339" width="10.5546875" style="48" customWidth="1"/>
    <col min="13340" max="13340" width="2.6640625" style="48" customWidth="1"/>
    <col min="13341" max="13341" width="8.88671875" style="48" customWidth="1"/>
    <col min="13342" max="13570" width="8.88671875" style="48"/>
    <col min="13571" max="13571" width="3.77734375" style="48" customWidth="1"/>
    <col min="13572" max="13572" width="3.44140625" style="48" customWidth="1"/>
    <col min="13573" max="13573" width="5.109375" style="48" customWidth="1"/>
    <col min="13574" max="13574" width="8.5546875" style="48" customWidth="1"/>
    <col min="13575" max="13575" width="8.33203125" style="48" customWidth="1"/>
    <col min="13576" max="13576" width="9" style="48" customWidth="1"/>
    <col min="13577" max="13577" width="7.88671875" style="48" customWidth="1"/>
    <col min="13578" max="13578" width="2.5546875" style="48" customWidth="1"/>
    <col min="13579" max="13579" width="10.109375" style="48" customWidth="1"/>
    <col min="13580" max="13580" width="2.77734375" style="48" customWidth="1"/>
    <col min="13581" max="13581" width="4" style="48" customWidth="1"/>
    <col min="13582" max="13582" width="4.77734375" style="48" customWidth="1"/>
    <col min="13583" max="13583" width="4.44140625" style="48" customWidth="1"/>
    <col min="13584" max="13584" width="3.109375" style="48" customWidth="1"/>
    <col min="13585" max="13585" width="3.44140625" style="48" customWidth="1"/>
    <col min="13586" max="13586" width="3.21875" style="48" customWidth="1"/>
    <col min="13587" max="13587" width="8.6640625" style="48" customWidth="1"/>
    <col min="13588" max="13588" width="4.44140625" style="48" customWidth="1"/>
    <col min="13589" max="13589" width="3" style="48" customWidth="1"/>
    <col min="13590" max="13590" width="3.21875" style="48" customWidth="1"/>
    <col min="13591" max="13591" width="3.77734375" style="48" customWidth="1"/>
    <col min="13592" max="13592" width="2.5546875" style="48" customWidth="1"/>
    <col min="13593" max="13593" width="2.44140625" style="48" customWidth="1"/>
    <col min="13594" max="13594" width="0.5546875" style="48" customWidth="1"/>
    <col min="13595" max="13595" width="10.5546875" style="48" customWidth="1"/>
    <col min="13596" max="13596" width="2.6640625" style="48" customWidth="1"/>
    <col min="13597" max="13597" width="8.88671875" style="48" customWidth="1"/>
    <col min="13598" max="13826" width="8.88671875" style="48"/>
    <col min="13827" max="13827" width="3.77734375" style="48" customWidth="1"/>
    <col min="13828" max="13828" width="3.44140625" style="48" customWidth="1"/>
    <col min="13829" max="13829" width="5.109375" style="48" customWidth="1"/>
    <col min="13830" max="13830" width="8.5546875" style="48" customWidth="1"/>
    <col min="13831" max="13831" width="8.33203125" style="48" customWidth="1"/>
    <col min="13832" max="13832" width="9" style="48" customWidth="1"/>
    <col min="13833" max="13833" width="7.88671875" style="48" customWidth="1"/>
    <col min="13834" max="13834" width="2.5546875" style="48" customWidth="1"/>
    <col min="13835" max="13835" width="10.109375" style="48" customWidth="1"/>
    <col min="13836" max="13836" width="2.77734375" style="48" customWidth="1"/>
    <col min="13837" max="13837" width="4" style="48" customWidth="1"/>
    <col min="13838" max="13838" width="4.77734375" style="48" customWidth="1"/>
    <col min="13839" max="13839" width="4.44140625" style="48" customWidth="1"/>
    <col min="13840" max="13840" width="3.109375" style="48" customWidth="1"/>
    <col min="13841" max="13841" width="3.44140625" style="48" customWidth="1"/>
    <col min="13842" max="13842" width="3.21875" style="48" customWidth="1"/>
    <col min="13843" max="13843" width="8.6640625" style="48" customWidth="1"/>
    <col min="13844" max="13844" width="4.44140625" style="48" customWidth="1"/>
    <col min="13845" max="13845" width="3" style="48" customWidth="1"/>
    <col min="13846" max="13846" width="3.21875" style="48" customWidth="1"/>
    <col min="13847" max="13847" width="3.77734375" style="48" customWidth="1"/>
    <col min="13848" max="13848" width="2.5546875" style="48" customWidth="1"/>
    <col min="13849" max="13849" width="2.44140625" style="48" customWidth="1"/>
    <col min="13850" max="13850" width="0.5546875" style="48" customWidth="1"/>
    <col min="13851" max="13851" width="10.5546875" style="48" customWidth="1"/>
    <col min="13852" max="13852" width="2.6640625" style="48" customWidth="1"/>
    <col min="13853" max="13853" width="8.88671875" style="48" customWidth="1"/>
    <col min="13854" max="14082" width="8.88671875" style="48"/>
    <col min="14083" max="14083" width="3.77734375" style="48" customWidth="1"/>
    <col min="14084" max="14084" width="3.44140625" style="48" customWidth="1"/>
    <col min="14085" max="14085" width="5.109375" style="48" customWidth="1"/>
    <col min="14086" max="14086" width="8.5546875" style="48" customWidth="1"/>
    <col min="14087" max="14087" width="8.33203125" style="48" customWidth="1"/>
    <col min="14088" max="14088" width="9" style="48" customWidth="1"/>
    <col min="14089" max="14089" width="7.88671875" style="48" customWidth="1"/>
    <col min="14090" max="14090" width="2.5546875" style="48" customWidth="1"/>
    <col min="14091" max="14091" width="10.109375" style="48" customWidth="1"/>
    <col min="14092" max="14092" width="2.77734375" style="48" customWidth="1"/>
    <col min="14093" max="14093" width="4" style="48" customWidth="1"/>
    <col min="14094" max="14094" width="4.77734375" style="48" customWidth="1"/>
    <col min="14095" max="14095" width="4.44140625" style="48" customWidth="1"/>
    <col min="14096" max="14096" width="3.109375" style="48" customWidth="1"/>
    <col min="14097" max="14097" width="3.44140625" style="48" customWidth="1"/>
    <col min="14098" max="14098" width="3.21875" style="48" customWidth="1"/>
    <col min="14099" max="14099" width="8.6640625" style="48" customWidth="1"/>
    <col min="14100" max="14100" width="4.44140625" style="48" customWidth="1"/>
    <col min="14101" max="14101" width="3" style="48" customWidth="1"/>
    <col min="14102" max="14102" width="3.21875" style="48" customWidth="1"/>
    <col min="14103" max="14103" width="3.77734375" style="48" customWidth="1"/>
    <col min="14104" max="14104" width="2.5546875" style="48" customWidth="1"/>
    <col min="14105" max="14105" width="2.44140625" style="48" customWidth="1"/>
    <col min="14106" max="14106" width="0.5546875" style="48" customWidth="1"/>
    <col min="14107" max="14107" width="10.5546875" style="48" customWidth="1"/>
    <col min="14108" max="14108" width="2.6640625" style="48" customWidth="1"/>
    <col min="14109" max="14109" width="8.88671875" style="48" customWidth="1"/>
    <col min="14110" max="14338" width="8.88671875" style="48"/>
    <col min="14339" max="14339" width="3.77734375" style="48" customWidth="1"/>
    <col min="14340" max="14340" width="3.44140625" style="48" customWidth="1"/>
    <col min="14341" max="14341" width="5.109375" style="48" customWidth="1"/>
    <col min="14342" max="14342" width="8.5546875" style="48" customWidth="1"/>
    <col min="14343" max="14343" width="8.33203125" style="48" customWidth="1"/>
    <col min="14344" max="14344" width="9" style="48" customWidth="1"/>
    <col min="14345" max="14345" width="7.88671875" style="48" customWidth="1"/>
    <col min="14346" max="14346" width="2.5546875" style="48" customWidth="1"/>
    <col min="14347" max="14347" width="10.109375" style="48" customWidth="1"/>
    <col min="14348" max="14348" width="2.77734375" style="48" customWidth="1"/>
    <col min="14349" max="14349" width="4" style="48" customWidth="1"/>
    <col min="14350" max="14350" width="4.77734375" style="48" customWidth="1"/>
    <col min="14351" max="14351" width="4.44140625" style="48" customWidth="1"/>
    <col min="14352" max="14352" width="3.109375" style="48" customWidth="1"/>
    <col min="14353" max="14353" width="3.44140625" style="48" customWidth="1"/>
    <col min="14354" max="14354" width="3.21875" style="48" customWidth="1"/>
    <col min="14355" max="14355" width="8.6640625" style="48" customWidth="1"/>
    <col min="14356" max="14356" width="4.44140625" style="48" customWidth="1"/>
    <col min="14357" max="14357" width="3" style="48" customWidth="1"/>
    <col min="14358" max="14358" width="3.21875" style="48" customWidth="1"/>
    <col min="14359" max="14359" width="3.77734375" style="48" customWidth="1"/>
    <col min="14360" max="14360" width="2.5546875" style="48" customWidth="1"/>
    <col min="14361" max="14361" width="2.44140625" style="48" customWidth="1"/>
    <col min="14362" max="14362" width="0.5546875" style="48" customWidth="1"/>
    <col min="14363" max="14363" width="10.5546875" style="48" customWidth="1"/>
    <col min="14364" max="14364" width="2.6640625" style="48" customWidth="1"/>
    <col min="14365" max="14365" width="8.88671875" style="48" customWidth="1"/>
    <col min="14366" max="14594" width="8.88671875" style="48"/>
    <col min="14595" max="14595" width="3.77734375" style="48" customWidth="1"/>
    <col min="14596" max="14596" width="3.44140625" style="48" customWidth="1"/>
    <col min="14597" max="14597" width="5.109375" style="48" customWidth="1"/>
    <col min="14598" max="14598" width="8.5546875" style="48" customWidth="1"/>
    <col min="14599" max="14599" width="8.33203125" style="48" customWidth="1"/>
    <col min="14600" max="14600" width="9" style="48" customWidth="1"/>
    <col min="14601" max="14601" width="7.88671875" style="48" customWidth="1"/>
    <col min="14602" max="14602" width="2.5546875" style="48" customWidth="1"/>
    <col min="14603" max="14603" width="10.109375" style="48" customWidth="1"/>
    <col min="14604" max="14604" width="2.77734375" style="48" customWidth="1"/>
    <col min="14605" max="14605" width="4" style="48" customWidth="1"/>
    <col min="14606" max="14606" width="4.77734375" style="48" customWidth="1"/>
    <col min="14607" max="14607" width="4.44140625" style="48" customWidth="1"/>
    <col min="14608" max="14608" width="3.109375" style="48" customWidth="1"/>
    <col min="14609" max="14609" width="3.44140625" style="48" customWidth="1"/>
    <col min="14610" max="14610" width="3.21875" style="48" customWidth="1"/>
    <col min="14611" max="14611" width="8.6640625" style="48" customWidth="1"/>
    <col min="14612" max="14612" width="4.44140625" style="48" customWidth="1"/>
    <col min="14613" max="14613" width="3" style="48" customWidth="1"/>
    <col min="14614" max="14614" width="3.21875" style="48" customWidth="1"/>
    <col min="14615" max="14615" width="3.77734375" style="48" customWidth="1"/>
    <col min="14616" max="14616" width="2.5546875" style="48" customWidth="1"/>
    <col min="14617" max="14617" width="2.44140625" style="48" customWidth="1"/>
    <col min="14618" max="14618" width="0.5546875" style="48" customWidth="1"/>
    <col min="14619" max="14619" width="10.5546875" style="48" customWidth="1"/>
    <col min="14620" max="14620" width="2.6640625" style="48" customWidth="1"/>
    <col min="14621" max="14621" width="8.88671875" style="48" customWidth="1"/>
    <col min="14622" max="14850" width="8.88671875" style="48"/>
    <col min="14851" max="14851" width="3.77734375" style="48" customWidth="1"/>
    <col min="14852" max="14852" width="3.44140625" style="48" customWidth="1"/>
    <col min="14853" max="14853" width="5.109375" style="48" customWidth="1"/>
    <col min="14854" max="14854" width="8.5546875" style="48" customWidth="1"/>
    <col min="14855" max="14855" width="8.33203125" style="48" customWidth="1"/>
    <col min="14856" max="14856" width="9" style="48" customWidth="1"/>
    <col min="14857" max="14857" width="7.88671875" style="48" customWidth="1"/>
    <col min="14858" max="14858" width="2.5546875" style="48" customWidth="1"/>
    <col min="14859" max="14859" width="10.109375" style="48" customWidth="1"/>
    <col min="14860" max="14860" width="2.77734375" style="48" customWidth="1"/>
    <col min="14861" max="14861" width="4" style="48" customWidth="1"/>
    <col min="14862" max="14862" width="4.77734375" style="48" customWidth="1"/>
    <col min="14863" max="14863" width="4.44140625" style="48" customWidth="1"/>
    <col min="14864" max="14864" width="3.109375" style="48" customWidth="1"/>
    <col min="14865" max="14865" width="3.44140625" style="48" customWidth="1"/>
    <col min="14866" max="14866" width="3.21875" style="48" customWidth="1"/>
    <col min="14867" max="14867" width="8.6640625" style="48" customWidth="1"/>
    <col min="14868" max="14868" width="4.44140625" style="48" customWidth="1"/>
    <col min="14869" max="14869" width="3" style="48" customWidth="1"/>
    <col min="14870" max="14870" width="3.21875" style="48" customWidth="1"/>
    <col min="14871" max="14871" width="3.77734375" style="48" customWidth="1"/>
    <col min="14872" max="14872" width="2.5546875" style="48" customWidth="1"/>
    <col min="14873" max="14873" width="2.44140625" style="48" customWidth="1"/>
    <col min="14874" max="14874" width="0.5546875" style="48" customWidth="1"/>
    <col min="14875" max="14875" width="10.5546875" style="48" customWidth="1"/>
    <col min="14876" max="14876" width="2.6640625" style="48" customWidth="1"/>
    <col min="14877" max="14877" width="8.88671875" style="48" customWidth="1"/>
    <col min="14878" max="15106" width="8.88671875" style="48"/>
    <col min="15107" max="15107" width="3.77734375" style="48" customWidth="1"/>
    <col min="15108" max="15108" width="3.44140625" style="48" customWidth="1"/>
    <col min="15109" max="15109" width="5.109375" style="48" customWidth="1"/>
    <col min="15110" max="15110" width="8.5546875" style="48" customWidth="1"/>
    <col min="15111" max="15111" width="8.33203125" style="48" customWidth="1"/>
    <col min="15112" max="15112" width="9" style="48" customWidth="1"/>
    <col min="15113" max="15113" width="7.88671875" style="48" customWidth="1"/>
    <col min="15114" max="15114" width="2.5546875" style="48" customWidth="1"/>
    <col min="15115" max="15115" width="10.109375" style="48" customWidth="1"/>
    <col min="15116" max="15116" width="2.77734375" style="48" customWidth="1"/>
    <col min="15117" max="15117" width="4" style="48" customWidth="1"/>
    <col min="15118" max="15118" width="4.77734375" style="48" customWidth="1"/>
    <col min="15119" max="15119" width="4.44140625" style="48" customWidth="1"/>
    <col min="15120" max="15120" width="3.109375" style="48" customWidth="1"/>
    <col min="15121" max="15121" width="3.44140625" style="48" customWidth="1"/>
    <col min="15122" max="15122" width="3.21875" style="48" customWidth="1"/>
    <col min="15123" max="15123" width="8.6640625" style="48" customWidth="1"/>
    <col min="15124" max="15124" width="4.44140625" style="48" customWidth="1"/>
    <col min="15125" max="15125" width="3" style="48" customWidth="1"/>
    <col min="15126" max="15126" width="3.21875" style="48" customWidth="1"/>
    <col min="15127" max="15127" width="3.77734375" style="48" customWidth="1"/>
    <col min="15128" max="15128" width="2.5546875" style="48" customWidth="1"/>
    <col min="15129" max="15129" width="2.44140625" style="48" customWidth="1"/>
    <col min="15130" max="15130" width="0.5546875" style="48" customWidth="1"/>
    <col min="15131" max="15131" width="10.5546875" style="48" customWidth="1"/>
    <col min="15132" max="15132" width="2.6640625" style="48" customWidth="1"/>
    <col min="15133" max="15133" width="8.88671875" style="48" customWidth="1"/>
    <col min="15134" max="15362" width="8.88671875" style="48"/>
    <col min="15363" max="15363" width="3.77734375" style="48" customWidth="1"/>
    <col min="15364" max="15364" width="3.44140625" style="48" customWidth="1"/>
    <col min="15365" max="15365" width="5.109375" style="48" customWidth="1"/>
    <col min="15366" max="15366" width="8.5546875" style="48" customWidth="1"/>
    <col min="15367" max="15367" width="8.33203125" style="48" customWidth="1"/>
    <col min="15368" max="15368" width="9" style="48" customWidth="1"/>
    <col min="15369" max="15369" width="7.88671875" style="48" customWidth="1"/>
    <col min="15370" max="15370" width="2.5546875" style="48" customWidth="1"/>
    <col min="15371" max="15371" width="10.109375" style="48" customWidth="1"/>
    <col min="15372" max="15372" width="2.77734375" style="48" customWidth="1"/>
    <col min="15373" max="15373" width="4" style="48" customWidth="1"/>
    <col min="15374" max="15374" width="4.77734375" style="48" customWidth="1"/>
    <col min="15375" max="15375" width="4.44140625" style="48" customWidth="1"/>
    <col min="15376" max="15376" width="3.109375" style="48" customWidth="1"/>
    <col min="15377" max="15377" width="3.44140625" style="48" customWidth="1"/>
    <col min="15378" max="15378" width="3.21875" style="48" customWidth="1"/>
    <col min="15379" max="15379" width="8.6640625" style="48" customWidth="1"/>
    <col min="15380" max="15380" width="4.44140625" style="48" customWidth="1"/>
    <col min="15381" max="15381" width="3" style="48" customWidth="1"/>
    <col min="15382" max="15382" width="3.21875" style="48" customWidth="1"/>
    <col min="15383" max="15383" width="3.77734375" style="48" customWidth="1"/>
    <col min="15384" max="15384" width="2.5546875" style="48" customWidth="1"/>
    <col min="15385" max="15385" width="2.44140625" style="48" customWidth="1"/>
    <col min="15386" max="15386" width="0.5546875" style="48" customWidth="1"/>
    <col min="15387" max="15387" width="10.5546875" style="48" customWidth="1"/>
    <col min="15388" max="15388" width="2.6640625" style="48" customWidth="1"/>
    <col min="15389" max="15389" width="8.88671875" style="48" customWidth="1"/>
    <col min="15390" max="15618" width="8.88671875" style="48"/>
    <col min="15619" max="15619" width="3.77734375" style="48" customWidth="1"/>
    <col min="15620" max="15620" width="3.44140625" style="48" customWidth="1"/>
    <col min="15621" max="15621" width="5.109375" style="48" customWidth="1"/>
    <col min="15622" max="15622" width="8.5546875" style="48" customWidth="1"/>
    <col min="15623" max="15623" width="8.33203125" style="48" customWidth="1"/>
    <col min="15624" max="15624" width="9" style="48" customWidth="1"/>
    <col min="15625" max="15625" width="7.88671875" style="48" customWidth="1"/>
    <col min="15626" max="15626" width="2.5546875" style="48" customWidth="1"/>
    <col min="15627" max="15627" width="10.109375" style="48" customWidth="1"/>
    <col min="15628" max="15628" width="2.77734375" style="48" customWidth="1"/>
    <col min="15629" max="15629" width="4" style="48" customWidth="1"/>
    <col min="15630" max="15630" width="4.77734375" style="48" customWidth="1"/>
    <col min="15631" max="15631" width="4.44140625" style="48" customWidth="1"/>
    <col min="15632" max="15632" width="3.109375" style="48" customWidth="1"/>
    <col min="15633" max="15633" width="3.44140625" style="48" customWidth="1"/>
    <col min="15634" max="15634" width="3.21875" style="48" customWidth="1"/>
    <col min="15635" max="15635" width="8.6640625" style="48" customWidth="1"/>
    <col min="15636" max="15636" width="4.44140625" style="48" customWidth="1"/>
    <col min="15637" max="15637" width="3" style="48" customWidth="1"/>
    <col min="15638" max="15638" width="3.21875" style="48" customWidth="1"/>
    <col min="15639" max="15639" width="3.77734375" style="48" customWidth="1"/>
    <col min="15640" max="15640" width="2.5546875" style="48" customWidth="1"/>
    <col min="15641" max="15641" width="2.44140625" style="48" customWidth="1"/>
    <col min="15642" max="15642" width="0.5546875" style="48" customWidth="1"/>
    <col min="15643" max="15643" width="10.5546875" style="48" customWidth="1"/>
    <col min="15644" max="15644" width="2.6640625" style="48" customWidth="1"/>
    <col min="15645" max="15645" width="8.88671875" style="48" customWidth="1"/>
    <col min="15646" max="15874" width="8.88671875" style="48"/>
    <col min="15875" max="15875" width="3.77734375" style="48" customWidth="1"/>
    <col min="15876" max="15876" width="3.44140625" style="48" customWidth="1"/>
    <col min="15877" max="15877" width="5.109375" style="48" customWidth="1"/>
    <col min="15878" max="15878" width="8.5546875" style="48" customWidth="1"/>
    <col min="15879" max="15879" width="8.33203125" style="48" customWidth="1"/>
    <col min="15880" max="15880" width="9" style="48" customWidth="1"/>
    <col min="15881" max="15881" width="7.88671875" style="48" customWidth="1"/>
    <col min="15882" max="15882" width="2.5546875" style="48" customWidth="1"/>
    <col min="15883" max="15883" width="10.109375" style="48" customWidth="1"/>
    <col min="15884" max="15884" width="2.77734375" style="48" customWidth="1"/>
    <col min="15885" max="15885" width="4" style="48" customWidth="1"/>
    <col min="15886" max="15886" width="4.77734375" style="48" customWidth="1"/>
    <col min="15887" max="15887" width="4.44140625" style="48" customWidth="1"/>
    <col min="15888" max="15888" width="3.109375" style="48" customWidth="1"/>
    <col min="15889" max="15889" width="3.44140625" style="48" customWidth="1"/>
    <col min="15890" max="15890" width="3.21875" style="48" customWidth="1"/>
    <col min="15891" max="15891" width="8.6640625" style="48" customWidth="1"/>
    <col min="15892" max="15892" width="4.44140625" style="48" customWidth="1"/>
    <col min="15893" max="15893" width="3" style="48" customWidth="1"/>
    <col min="15894" max="15894" width="3.21875" style="48" customWidth="1"/>
    <col min="15895" max="15895" width="3.77734375" style="48" customWidth="1"/>
    <col min="15896" max="15896" width="2.5546875" style="48" customWidth="1"/>
    <col min="15897" max="15897" width="2.44140625" style="48" customWidth="1"/>
    <col min="15898" max="15898" width="0.5546875" style="48" customWidth="1"/>
    <col min="15899" max="15899" width="10.5546875" style="48" customWidth="1"/>
    <col min="15900" max="15900" width="2.6640625" style="48" customWidth="1"/>
    <col min="15901" max="15901" width="8.88671875" style="48" customWidth="1"/>
    <col min="15902" max="16130" width="8.88671875" style="48"/>
    <col min="16131" max="16131" width="3.77734375" style="48" customWidth="1"/>
    <col min="16132" max="16132" width="3.44140625" style="48" customWidth="1"/>
    <col min="16133" max="16133" width="5.109375" style="48" customWidth="1"/>
    <col min="16134" max="16134" width="8.5546875" style="48" customWidth="1"/>
    <col min="16135" max="16135" width="8.33203125" style="48" customWidth="1"/>
    <col min="16136" max="16136" width="9" style="48" customWidth="1"/>
    <col min="16137" max="16137" width="7.88671875" style="48" customWidth="1"/>
    <col min="16138" max="16138" width="2.5546875" style="48" customWidth="1"/>
    <col min="16139" max="16139" width="10.109375" style="48" customWidth="1"/>
    <col min="16140" max="16140" width="2.77734375" style="48" customWidth="1"/>
    <col min="16141" max="16141" width="4" style="48" customWidth="1"/>
    <col min="16142" max="16142" width="4.77734375" style="48" customWidth="1"/>
    <col min="16143" max="16143" width="4.44140625" style="48" customWidth="1"/>
    <col min="16144" max="16144" width="3.109375" style="48" customWidth="1"/>
    <col min="16145" max="16145" width="3.44140625" style="48" customWidth="1"/>
    <col min="16146" max="16146" width="3.21875" style="48" customWidth="1"/>
    <col min="16147" max="16147" width="8.6640625" style="48" customWidth="1"/>
    <col min="16148" max="16148" width="4.44140625" style="48" customWidth="1"/>
    <col min="16149" max="16149" width="3" style="48" customWidth="1"/>
    <col min="16150" max="16150" width="3.21875" style="48" customWidth="1"/>
    <col min="16151" max="16151" width="3.77734375" style="48" customWidth="1"/>
    <col min="16152" max="16152" width="2.5546875" style="48" customWidth="1"/>
    <col min="16153" max="16153" width="2.44140625" style="48" customWidth="1"/>
    <col min="16154" max="16154" width="0.5546875" style="48" customWidth="1"/>
    <col min="16155" max="16155" width="10.5546875" style="48" customWidth="1"/>
    <col min="16156" max="16156" width="2.6640625" style="48" customWidth="1"/>
    <col min="16157" max="16157" width="8.88671875" style="48" customWidth="1"/>
    <col min="16158" max="16384" width="8.88671875" style="48"/>
  </cols>
  <sheetData>
    <row r="1" spans="1:35" s="38" customFormat="1" ht="27.75" customHeight="1" thickBot="1">
      <c r="A1" s="840" t="s">
        <v>60</v>
      </c>
      <c r="B1" s="840"/>
      <c r="C1" s="840"/>
      <c r="D1" s="840"/>
      <c r="E1" s="840"/>
      <c r="F1" s="84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  <c r="V1" s="770"/>
      <c r="W1" s="770"/>
      <c r="X1" s="770"/>
      <c r="Y1" s="770"/>
      <c r="Z1" s="770"/>
      <c r="AA1" s="770"/>
      <c r="AB1" s="770"/>
      <c r="AC1" s="770"/>
      <c r="AD1" s="770"/>
      <c r="AE1" s="770"/>
      <c r="AG1" s="39"/>
    </row>
    <row r="2" spans="1:35" s="38" customFormat="1" ht="36.75" customHeight="1">
      <c r="A2" s="861" t="s">
        <v>55</v>
      </c>
      <c r="B2" s="862"/>
      <c r="C2" s="862"/>
      <c r="D2" s="862"/>
      <c r="E2" s="862"/>
      <c r="F2" s="862"/>
      <c r="G2" s="466"/>
      <c r="H2" s="466"/>
      <c r="I2" s="41"/>
      <c r="J2" s="82"/>
      <c r="K2" s="40"/>
      <c r="L2" s="40"/>
      <c r="M2" s="41"/>
      <c r="N2" s="41"/>
      <c r="O2" s="41"/>
      <c r="P2" s="466"/>
      <c r="Q2" s="40"/>
      <c r="R2" s="466"/>
      <c r="S2" s="40"/>
      <c r="T2" s="40"/>
      <c r="U2" s="40"/>
      <c r="V2" s="40"/>
      <c r="W2" s="40"/>
      <c r="X2" s="466"/>
      <c r="Y2" s="40"/>
      <c r="Z2" s="40"/>
      <c r="AA2" s="40"/>
      <c r="AB2" s="40"/>
      <c r="AC2" s="40"/>
      <c r="AD2" s="41"/>
      <c r="AE2" s="73"/>
      <c r="AG2" s="39"/>
    </row>
    <row r="3" spans="1:35" s="38" customFormat="1" ht="36.75" customHeight="1">
      <c r="A3" s="825" t="s">
        <v>5</v>
      </c>
      <c r="B3" s="838" t="s">
        <v>6</v>
      </c>
      <c r="C3" s="740" t="s">
        <v>7</v>
      </c>
      <c r="D3" s="706" t="s">
        <v>620</v>
      </c>
      <c r="E3" s="706" t="s">
        <v>621</v>
      </c>
      <c r="F3" s="706" t="s">
        <v>61</v>
      </c>
      <c r="G3" s="827" t="s">
        <v>62</v>
      </c>
      <c r="H3" s="828"/>
      <c r="I3" s="828"/>
      <c r="J3" s="828"/>
      <c r="K3" s="828"/>
      <c r="L3" s="828"/>
      <c r="M3" s="828"/>
      <c r="N3" s="828"/>
      <c r="O3" s="828"/>
      <c r="P3" s="828"/>
      <c r="Q3" s="828"/>
      <c r="R3" s="828"/>
      <c r="S3" s="828"/>
      <c r="T3" s="828"/>
      <c r="U3" s="828"/>
      <c r="V3" s="828"/>
      <c r="W3" s="828"/>
      <c r="X3" s="828"/>
      <c r="Y3" s="828"/>
      <c r="Z3" s="828"/>
      <c r="AA3" s="828"/>
      <c r="AB3" s="828"/>
      <c r="AC3" s="828"/>
      <c r="AD3" s="828"/>
      <c r="AE3" s="829"/>
      <c r="AG3" s="39"/>
    </row>
    <row r="4" spans="1:35" s="38" customFormat="1" ht="17.25" customHeight="1">
      <c r="A4" s="863"/>
      <c r="B4" s="864"/>
      <c r="C4" s="865"/>
      <c r="D4" s="866"/>
      <c r="E4" s="866"/>
      <c r="F4" s="866"/>
      <c r="G4" s="867"/>
      <c r="H4" s="868"/>
      <c r="I4" s="868"/>
      <c r="J4" s="868"/>
      <c r="K4" s="868"/>
      <c r="L4" s="868"/>
      <c r="M4" s="868"/>
      <c r="N4" s="868"/>
      <c r="O4" s="868"/>
      <c r="P4" s="868"/>
      <c r="Q4" s="868"/>
      <c r="R4" s="868"/>
      <c r="S4" s="868"/>
      <c r="T4" s="868"/>
      <c r="U4" s="868"/>
      <c r="V4" s="868"/>
      <c r="W4" s="868"/>
      <c r="X4" s="868"/>
      <c r="Y4" s="868"/>
      <c r="Z4" s="868"/>
      <c r="AA4" s="868"/>
      <c r="AB4" s="868"/>
      <c r="AC4" s="868"/>
      <c r="AD4" s="868"/>
      <c r="AE4" s="869"/>
      <c r="AG4" s="39"/>
    </row>
    <row r="5" spans="1:35" s="38" customFormat="1" ht="29.25" customHeight="1">
      <c r="A5" s="844" t="s">
        <v>132</v>
      </c>
      <c r="B5" s="845"/>
      <c r="C5" s="846"/>
      <c r="D5" s="470">
        <f>D6+D84+D95+D137+D140+D141+D136</f>
        <v>257270</v>
      </c>
      <c r="E5" s="470">
        <f>E6+E84+E95+E137+E140+E141+E136</f>
        <v>273760</v>
      </c>
      <c r="F5" s="470">
        <f>F6+F84+F95+F137+F140+F141+F136</f>
        <v>-16490</v>
      </c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9"/>
      <c r="AG5" s="39"/>
    </row>
    <row r="6" spans="1:35" s="38" customFormat="1" ht="29.25" customHeight="1">
      <c r="A6" s="775" t="s">
        <v>139</v>
      </c>
      <c r="B6" s="850" t="s">
        <v>131</v>
      </c>
      <c r="C6" s="846"/>
      <c r="D6" s="362">
        <f>D7+D41+D48</f>
        <v>217474</v>
      </c>
      <c r="E6" s="362">
        <f>E7+E41+E48</f>
        <v>216105</v>
      </c>
      <c r="F6" s="362">
        <f>D6-E6</f>
        <v>1369</v>
      </c>
      <c r="G6" s="851"/>
      <c r="H6" s="852"/>
      <c r="I6" s="852"/>
      <c r="J6" s="852"/>
      <c r="K6" s="852"/>
      <c r="L6" s="852"/>
      <c r="M6" s="852"/>
      <c r="N6" s="852"/>
      <c r="O6" s="852"/>
      <c r="P6" s="852"/>
      <c r="Q6" s="852"/>
      <c r="R6" s="852"/>
      <c r="S6" s="852"/>
      <c r="T6" s="852"/>
      <c r="U6" s="852"/>
      <c r="V6" s="852"/>
      <c r="W6" s="852"/>
      <c r="X6" s="852"/>
      <c r="Y6" s="852"/>
      <c r="Z6" s="852"/>
      <c r="AA6" s="852"/>
      <c r="AB6" s="852"/>
      <c r="AC6" s="852"/>
      <c r="AD6" s="852"/>
      <c r="AE6" s="853"/>
      <c r="AG6" s="39"/>
    </row>
    <row r="7" spans="1:35" s="38" customFormat="1" ht="36" customHeight="1">
      <c r="A7" s="776"/>
      <c r="B7" s="694" t="s">
        <v>140</v>
      </c>
      <c r="C7" s="374" t="s">
        <v>63</v>
      </c>
      <c r="D7" s="362">
        <f>D8+D17+D35+D38</f>
        <v>197902</v>
      </c>
      <c r="E7" s="362">
        <f>E8+E17+E35+E38</f>
        <v>185220</v>
      </c>
      <c r="F7" s="362">
        <f>D7-E7</f>
        <v>12682</v>
      </c>
      <c r="G7" s="851"/>
      <c r="H7" s="852"/>
      <c r="I7" s="852"/>
      <c r="J7" s="852"/>
      <c r="K7" s="852"/>
      <c r="L7" s="852"/>
      <c r="M7" s="852"/>
      <c r="N7" s="852"/>
      <c r="O7" s="852"/>
      <c r="P7" s="852"/>
      <c r="Q7" s="852"/>
      <c r="R7" s="852"/>
      <c r="S7" s="852"/>
      <c r="T7" s="852"/>
      <c r="U7" s="852"/>
      <c r="V7" s="852"/>
      <c r="W7" s="852"/>
      <c r="X7" s="852"/>
      <c r="Y7" s="852"/>
      <c r="Z7" s="852"/>
      <c r="AA7" s="852"/>
      <c r="AB7" s="852"/>
      <c r="AC7" s="852"/>
      <c r="AD7" s="852"/>
      <c r="AE7" s="853"/>
      <c r="AG7" s="39"/>
    </row>
    <row r="8" spans="1:35" s="38" customFormat="1" ht="24.75" customHeight="1">
      <c r="A8" s="776"/>
      <c r="B8" s="717"/>
      <c r="C8" s="694" t="s">
        <v>64</v>
      </c>
      <c r="D8" s="697">
        <f>ROUNDUP(AD16/1000,0)</f>
        <v>150571</v>
      </c>
      <c r="E8" s="697">
        <v>148427</v>
      </c>
      <c r="F8" s="697">
        <f>D8-E8</f>
        <v>2144</v>
      </c>
      <c r="G8" s="856" t="s">
        <v>328</v>
      </c>
      <c r="H8" s="857"/>
      <c r="I8" s="857"/>
      <c r="J8" s="857"/>
      <c r="K8" s="322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457">
        <f>SUM(AD9:AD13)</f>
        <v>136988200</v>
      </c>
      <c r="AE8" s="165" t="s">
        <v>323</v>
      </c>
      <c r="AG8" s="39"/>
    </row>
    <row r="9" spans="1:35" s="38" customFormat="1" ht="29.25" customHeight="1">
      <c r="A9" s="776"/>
      <c r="B9" s="717"/>
      <c r="C9" s="717"/>
      <c r="D9" s="688"/>
      <c r="E9" s="688"/>
      <c r="F9" s="688"/>
      <c r="G9" s="464" t="s">
        <v>371</v>
      </c>
      <c r="H9" s="448"/>
      <c r="I9" s="443" t="s">
        <v>41</v>
      </c>
      <c r="J9" s="773">
        <v>2299900</v>
      </c>
      <c r="K9" s="773"/>
      <c r="L9" s="132" t="s">
        <v>42</v>
      </c>
      <c r="M9" s="443" t="s">
        <v>43</v>
      </c>
      <c r="N9" s="443">
        <v>3</v>
      </c>
      <c r="O9" s="443" t="s">
        <v>0</v>
      </c>
      <c r="P9" s="132" t="s">
        <v>47</v>
      </c>
      <c r="Q9" s="132"/>
      <c r="R9" s="132" t="s">
        <v>41</v>
      </c>
      <c r="S9" s="132">
        <v>2356500</v>
      </c>
      <c r="T9" s="132" t="s">
        <v>42</v>
      </c>
      <c r="U9" s="132" t="s">
        <v>43</v>
      </c>
      <c r="V9" s="132">
        <v>9</v>
      </c>
      <c r="W9" s="132" t="s">
        <v>0</v>
      </c>
      <c r="X9" s="132" t="s">
        <v>47</v>
      </c>
      <c r="Y9" s="132"/>
      <c r="Z9" s="132"/>
      <c r="AA9" s="132"/>
      <c r="AB9" s="132"/>
      <c r="AC9" s="132" t="s">
        <v>48</v>
      </c>
      <c r="AD9" s="443">
        <f>J9*N9+S9*V9</f>
        <v>28108200</v>
      </c>
      <c r="AE9" s="74" t="s">
        <v>42</v>
      </c>
      <c r="AF9" s="69" t="s">
        <v>592</v>
      </c>
      <c r="AG9" s="70"/>
      <c r="AH9" s="69"/>
    </row>
    <row r="10" spans="1:35" s="38" customFormat="1" ht="29.25" customHeight="1">
      <c r="A10" s="776"/>
      <c r="B10" s="717"/>
      <c r="C10" s="717"/>
      <c r="D10" s="688"/>
      <c r="E10" s="688"/>
      <c r="F10" s="688"/>
      <c r="G10" s="807" t="s">
        <v>90</v>
      </c>
      <c r="H10" s="732"/>
      <c r="I10" s="443" t="s">
        <v>115</v>
      </c>
      <c r="J10" s="773">
        <v>2310000</v>
      </c>
      <c r="K10" s="774"/>
      <c r="L10" s="132" t="s">
        <v>42</v>
      </c>
      <c r="M10" s="443" t="s">
        <v>43</v>
      </c>
      <c r="N10" s="443">
        <v>8</v>
      </c>
      <c r="O10" s="443" t="s">
        <v>0</v>
      </c>
      <c r="P10" s="132" t="s">
        <v>108</v>
      </c>
      <c r="Q10" s="132" t="s">
        <v>109</v>
      </c>
      <c r="R10" s="132" t="s">
        <v>110</v>
      </c>
      <c r="S10" s="132">
        <v>2330000</v>
      </c>
      <c r="T10" s="132" t="s">
        <v>111</v>
      </c>
      <c r="U10" s="132" t="s">
        <v>112</v>
      </c>
      <c r="V10" s="132">
        <v>4</v>
      </c>
      <c r="W10" s="132" t="s">
        <v>113</v>
      </c>
      <c r="X10" s="132" t="s">
        <v>108</v>
      </c>
      <c r="Y10" s="132"/>
      <c r="Z10" s="132"/>
      <c r="AA10" s="132"/>
      <c r="AB10" s="132"/>
      <c r="AC10" s="132" t="s">
        <v>48</v>
      </c>
      <c r="AD10" s="443">
        <f>J10*N10+S10*V10</f>
        <v>27800000</v>
      </c>
      <c r="AE10" s="74" t="s">
        <v>42</v>
      </c>
      <c r="AF10" s="820" t="s">
        <v>593</v>
      </c>
      <c r="AG10" s="820"/>
      <c r="AH10" s="820"/>
    </row>
    <row r="11" spans="1:35" s="38" customFormat="1" ht="29.25" customHeight="1">
      <c r="A11" s="776"/>
      <c r="B11" s="717"/>
      <c r="C11" s="717"/>
      <c r="D11" s="688"/>
      <c r="E11" s="688"/>
      <c r="F11" s="688"/>
      <c r="G11" s="807" t="s">
        <v>65</v>
      </c>
      <c r="H11" s="732"/>
      <c r="I11" s="443" t="s">
        <v>41</v>
      </c>
      <c r="J11" s="773">
        <v>2290000</v>
      </c>
      <c r="K11" s="774"/>
      <c r="L11" s="132" t="s">
        <v>42</v>
      </c>
      <c r="M11" s="443" t="s">
        <v>43</v>
      </c>
      <c r="N11" s="443">
        <v>4</v>
      </c>
      <c r="O11" s="443" t="s">
        <v>0</v>
      </c>
      <c r="P11" s="132" t="s">
        <v>47</v>
      </c>
      <c r="Q11" s="132" t="s">
        <v>49</v>
      </c>
      <c r="R11" s="132" t="s">
        <v>41</v>
      </c>
      <c r="S11" s="132">
        <v>2310000</v>
      </c>
      <c r="T11" s="132" t="s">
        <v>42</v>
      </c>
      <c r="U11" s="132" t="s">
        <v>43</v>
      </c>
      <c r="V11" s="132">
        <v>8</v>
      </c>
      <c r="W11" s="132" t="s">
        <v>0</v>
      </c>
      <c r="X11" s="132" t="s">
        <v>47</v>
      </c>
      <c r="Y11" s="132"/>
      <c r="Z11" s="132"/>
      <c r="AA11" s="132"/>
      <c r="AB11" s="132"/>
      <c r="AC11" s="132" t="s">
        <v>118</v>
      </c>
      <c r="AD11" s="443">
        <f>J11*N11+S11*V11</f>
        <v>27640000</v>
      </c>
      <c r="AE11" s="74" t="s">
        <v>119</v>
      </c>
      <c r="AF11" s="84" t="s">
        <v>594</v>
      </c>
      <c r="AG11" s="84"/>
      <c r="AH11" s="84"/>
    </row>
    <row r="12" spans="1:35" s="38" customFormat="1" ht="29.25" customHeight="1">
      <c r="A12" s="776"/>
      <c r="B12" s="717"/>
      <c r="C12" s="717"/>
      <c r="D12" s="688"/>
      <c r="E12" s="688"/>
      <c r="F12" s="688"/>
      <c r="G12" s="841" t="s">
        <v>65</v>
      </c>
      <c r="H12" s="842"/>
      <c r="I12" s="443" t="s">
        <v>41</v>
      </c>
      <c r="J12" s="773">
        <v>2190000</v>
      </c>
      <c r="K12" s="774"/>
      <c r="L12" s="132" t="s">
        <v>42</v>
      </c>
      <c r="M12" s="443" t="s">
        <v>43</v>
      </c>
      <c r="N12" s="443">
        <v>10</v>
      </c>
      <c r="O12" s="443" t="s">
        <v>0</v>
      </c>
      <c r="P12" s="132" t="s">
        <v>47</v>
      </c>
      <c r="Q12" s="132" t="s">
        <v>49</v>
      </c>
      <c r="R12" s="132" t="s">
        <v>41</v>
      </c>
      <c r="S12" s="132">
        <v>2210000</v>
      </c>
      <c r="T12" s="132" t="s">
        <v>42</v>
      </c>
      <c r="U12" s="132" t="s">
        <v>43</v>
      </c>
      <c r="V12" s="132">
        <v>2</v>
      </c>
      <c r="W12" s="132" t="s">
        <v>0</v>
      </c>
      <c r="X12" s="132" t="s">
        <v>47</v>
      </c>
      <c r="Y12" s="132"/>
      <c r="Z12" s="132"/>
      <c r="AA12" s="132"/>
      <c r="AB12" s="132"/>
      <c r="AC12" s="132" t="s">
        <v>48</v>
      </c>
      <c r="AD12" s="443">
        <f>J12*N12+S12*V12</f>
        <v>26320000</v>
      </c>
      <c r="AE12" s="74" t="s">
        <v>42</v>
      </c>
      <c r="AF12" s="84" t="s">
        <v>595</v>
      </c>
      <c r="AG12" s="84"/>
      <c r="AH12" s="84"/>
    </row>
    <row r="13" spans="1:35" s="38" customFormat="1" ht="29.25" customHeight="1">
      <c r="A13" s="776"/>
      <c r="B13" s="717"/>
      <c r="C13" s="717"/>
      <c r="D13" s="688"/>
      <c r="E13" s="688"/>
      <c r="F13" s="688"/>
      <c r="G13" s="841" t="s">
        <v>260</v>
      </c>
      <c r="H13" s="842"/>
      <c r="I13" s="443" t="s">
        <v>41</v>
      </c>
      <c r="J13" s="773">
        <v>2250000</v>
      </c>
      <c r="K13" s="774"/>
      <c r="L13" s="132" t="s">
        <v>42</v>
      </c>
      <c r="M13" s="443" t="s">
        <v>43</v>
      </c>
      <c r="N13" s="443">
        <v>6</v>
      </c>
      <c r="O13" s="443" t="s">
        <v>0</v>
      </c>
      <c r="P13" s="132" t="s">
        <v>47</v>
      </c>
      <c r="Q13" s="132" t="s">
        <v>49</v>
      </c>
      <c r="R13" s="132" t="s">
        <v>41</v>
      </c>
      <c r="S13" s="132">
        <v>2270000</v>
      </c>
      <c r="T13" s="132" t="s">
        <v>42</v>
      </c>
      <c r="U13" s="132" t="s">
        <v>43</v>
      </c>
      <c r="V13" s="132">
        <v>6</v>
      </c>
      <c r="W13" s="132" t="s">
        <v>0</v>
      </c>
      <c r="X13" s="132" t="s">
        <v>47</v>
      </c>
      <c r="Y13" s="132"/>
      <c r="Z13" s="132"/>
      <c r="AA13" s="132"/>
      <c r="AB13" s="132"/>
      <c r="AC13" s="132" t="s">
        <v>48</v>
      </c>
      <c r="AD13" s="443">
        <f>J13*N13+S13*V13</f>
        <v>27120000</v>
      </c>
      <c r="AE13" s="74" t="s">
        <v>42</v>
      </c>
      <c r="AF13" s="84" t="s">
        <v>596</v>
      </c>
      <c r="AG13" s="84"/>
      <c r="AH13" s="84"/>
    </row>
    <row r="14" spans="1:35" s="38" customFormat="1" ht="29.25" customHeight="1">
      <c r="A14" s="776"/>
      <c r="B14" s="717"/>
      <c r="C14" s="717"/>
      <c r="D14" s="688"/>
      <c r="E14" s="688"/>
      <c r="F14" s="688"/>
      <c r="G14" s="308" t="s">
        <v>329</v>
      </c>
      <c r="H14" s="309"/>
      <c r="I14" s="457"/>
      <c r="J14" s="457"/>
      <c r="K14" s="323"/>
      <c r="L14" s="156"/>
      <c r="M14" s="457"/>
      <c r="N14" s="457"/>
      <c r="O14" s="457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457">
        <f>SUM(AD15:AD15)</f>
        <v>13581960</v>
      </c>
      <c r="AE14" s="324" t="s">
        <v>323</v>
      </c>
      <c r="AF14" s="84"/>
      <c r="AG14" s="84"/>
      <c r="AH14" s="84"/>
    </row>
    <row r="15" spans="1:35" s="38" customFormat="1" ht="29.25" customHeight="1" thickBot="1">
      <c r="A15" s="776"/>
      <c r="B15" s="717"/>
      <c r="C15" s="717"/>
      <c r="D15" s="688"/>
      <c r="E15" s="688"/>
      <c r="F15" s="688"/>
      <c r="G15" s="464" t="s">
        <v>372</v>
      </c>
      <c r="H15" s="448"/>
      <c r="I15" s="443" t="s">
        <v>41</v>
      </c>
      <c r="J15" s="773">
        <v>1131830</v>
      </c>
      <c r="K15" s="773"/>
      <c r="L15" s="132" t="s">
        <v>42</v>
      </c>
      <c r="M15" s="443" t="s">
        <v>43</v>
      </c>
      <c r="N15" s="443">
        <v>12</v>
      </c>
      <c r="O15" s="443" t="s">
        <v>0</v>
      </c>
      <c r="P15" s="132" t="s">
        <v>47</v>
      </c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 t="s">
        <v>269</v>
      </c>
      <c r="AD15" s="443">
        <f>J15*N15+S15*V15</f>
        <v>13581960</v>
      </c>
      <c r="AE15" s="74" t="s">
        <v>42</v>
      </c>
      <c r="AF15" s="84" t="s">
        <v>597</v>
      </c>
      <c r="AG15" s="84"/>
      <c r="AH15" s="84"/>
    </row>
    <row r="16" spans="1:35" s="38" customFormat="1" ht="29.25" customHeight="1">
      <c r="A16" s="776"/>
      <c r="B16" s="717"/>
      <c r="C16" s="718"/>
      <c r="D16" s="725"/>
      <c r="E16" s="725"/>
      <c r="F16" s="725"/>
      <c r="G16" s="783" t="s">
        <v>86</v>
      </c>
      <c r="H16" s="784"/>
      <c r="I16" s="784"/>
      <c r="J16" s="785"/>
      <c r="K16" s="129"/>
      <c r="L16" s="129"/>
      <c r="M16" s="146"/>
      <c r="N16" s="146"/>
      <c r="O16" s="146"/>
      <c r="P16" s="129"/>
      <c r="Q16" s="71"/>
      <c r="R16" s="71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30">
        <f>AD8+AD14</f>
        <v>150570160</v>
      </c>
      <c r="AE16" s="75" t="s">
        <v>42</v>
      </c>
      <c r="AF16" s="833"/>
      <c r="AG16" s="834"/>
      <c r="AH16" s="834"/>
      <c r="AI16" s="834"/>
    </row>
    <row r="17" spans="1:34" s="38" customFormat="1" ht="3" customHeight="1">
      <c r="A17" s="776"/>
      <c r="B17" s="717"/>
      <c r="C17" s="717" t="s">
        <v>156</v>
      </c>
      <c r="D17" s="688">
        <f>ROUNDUP(AD34/1000,0)</f>
        <v>14031</v>
      </c>
      <c r="E17" s="688">
        <v>8634</v>
      </c>
      <c r="F17" s="688">
        <f>D17-E17</f>
        <v>5397</v>
      </c>
      <c r="G17" s="771"/>
      <c r="H17" s="709"/>
      <c r="I17" s="709"/>
      <c r="J17" s="763"/>
      <c r="K17" s="763"/>
      <c r="L17" s="311"/>
      <c r="M17" s="66"/>
      <c r="N17" s="66"/>
      <c r="O17" s="66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66"/>
      <c r="AE17" s="76"/>
      <c r="AG17" s="39"/>
    </row>
    <row r="18" spans="1:34" s="38" customFormat="1" ht="29.25" customHeight="1">
      <c r="A18" s="776"/>
      <c r="B18" s="717"/>
      <c r="C18" s="717"/>
      <c r="D18" s="688"/>
      <c r="E18" s="688"/>
      <c r="F18" s="688"/>
      <c r="G18" s="759" t="s">
        <v>330</v>
      </c>
      <c r="H18" s="760"/>
      <c r="I18" s="760"/>
      <c r="J18" s="760"/>
      <c r="K18" s="310"/>
      <c r="L18" s="311"/>
      <c r="M18" s="66"/>
      <c r="N18" s="66"/>
      <c r="O18" s="66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66">
        <f>SUM(AD19:AD23)</f>
        <v>3876960</v>
      </c>
      <c r="AE18" s="76" t="s">
        <v>42</v>
      </c>
      <c r="AG18" s="39"/>
      <c r="AH18" s="45"/>
    </row>
    <row r="19" spans="1:34" s="38" customFormat="1" ht="29.25" customHeight="1">
      <c r="A19" s="776"/>
      <c r="B19" s="717"/>
      <c r="C19" s="717"/>
      <c r="D19" s="688"/>
      <c r="E19" s="688"/>
      <c r="F19" s="688"/>
      <c r="G19" s="436" t="s">
        <v>371</v>
      </c>
      <c r="H19" s="448"/>
      <c r="I19" s="440" t="s">
        <v>41</v>
      </c>
      <c r="J19" s="764">
        <v>55380</v>
      </c>
      <c r="K19" s="732"/>
      <c r="L19" s="163" t="s">
        <v>42</v>
      </c>
      <c r="M19" s="440" t="s">
        <v>43</v>
      </c>
      <c r="N19" s="440">
        <v>12</v>
      </c>
      <c r="O19" s="440" t="s">
        <v>0</v>
      </c>
      <c r="P19" s="163" t="s">
        <v>47</v>
      </c>
      <c r="Q19" s="163"/>
      <c r="R19" s="163"/>
      <c r="S19" s="437"/>
      <c r="T19" s="163"/>
      <c r="U19" s="440"/>
      <c r="V19" s="440"/>
      <c r="W19" s="440"/>
      <c r="Y19" s="163"/>
      <c r="Z19" s="163"/>
      <c r="AA19" s="163"/>
      <c r="AB19" s="163"/>
      <c r="AC19" s="163" t="s">
        <v>48</v>
      </c>
      <c r="AD19" s="440">
        <f>J19*N19</f>
        <v>664560</v>
      </c>
      <c r="AE19" s="137" t="s">
        <v>42</v>
      </c>
      <c r="AF19" s="38" t="s">
        <v>611</v>
      </c>
      <c r="AG19" s="39"/>
      <c r="AH19" s="45"/>
    </row>
    <row r="20" spans="1:34" s="38" customFormat="1" ht="29.25" customHeight="1">
      <c r="A20" s="776"/>
      <c r="B20" s="717"/>
      <c r="C20" s="717"/>
      <c r="D20" s="688"/>
      <c r="E20" s="688"/>
      <c r="F20" s="688"/>
      <c r="G20" s="436" t="s">
        <v>379</v>
      </c>
      <c r="H20" s="448"/>
      <c r="I20" s="440" t="s">
        <v>322</v>
      </c>
      <c r="J20" s="764">
        <v>92310</v>
      </c>
      <c r="K20" s="732"/>
      <c r="L20" s="163" t="s">
        <v>42</v>
      </c>
      <c r="M20" s="440" t="s">
        <v>43</v>
      </c>
      <c r="N20" s="440">
        <v>12</v>
      </c>
      <c r="O20" s="440" t="s">
        <v>0</v>
      </c>
      <c r="P20" s="163" t="s">
        <v>321</v>
      </c>
      <c r="Q20" s="163"/>
      <c r="R20" s="163"/>
      <c r="S20" s="437"/>
      <c r="T20" s="163"/>
      <c r="U20" s="440"/>
      <c r="V20" s="440"/>
      <c r="W20" s="440"/>
      <c r="Y20" s="163"/>
      <c r="Z20" s="163"/>
      <c r="AA20" s="163"/>
      <c r="AB20" s="163"/>
      <c r="AC20" s="163" t="s">
        <v>378</v>
      </c>
      <c r="AD20" s="440">
        <f>J20*N20+S20*V20</f>
        <v>1107720</v>
      </c>
      <c r="AE20" s="137" t="s">
        <v>377</v>
      </c>
      <c r="AF20" s="38" t="s">
        <v>593</v>
      </c>
      <c r="AG20" s="39"/>
      <c r="AH20" s="45"/>
    </row>
    <row r="21" spans="1:34" s="38" customFormat="1" ht="29.25" customHeight="1">
      <c r="A21" s="776"/>
      <c r="B21" s="717"/>
      <c r="C21" s="717"/>
      <c r="D21" s="688"/>
      <c r="E21" s="688"/>
      <c r="F21" s="688"/>
      <c r="G21" s="436" t="s">
        <v>135</v>
      </c>
      <c r="H21" s="448"/>
      <c r="I21" s="440"/>
      <c r="J21" s="764">
        <v>92310</v>
      </c>
      <c r="K21" s="732"/>
      <c r="L21" s="163" t="s">
        <v>42</v>
      </c>
      <c r="M21" s="440" t="s">
        <v>43</v>
      </c>
      <c r="N21" s="440">
        <v>12</v>
      </c>
      <c r="O21" s="440" t="s">
        <v>0</v>
      </c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 t="s">
        <v>48</v>
      </c>
      <c r="AD21" s="440">
        <f>J21*N21</f>
        <v>1107720</v>
      </c>
      <c r="AE21" s="137" t="s">
        <v>42</v>
      </c>
      <c r="AF21" s="38" t="s">
        <v>594</v>
      </c>
      <c r="AG21" s="39"/>
      <c r="AH21" s="45"/>
    </row>
    <row r="22" spans="1:34" s="38" customFormat="1" ht="29.25" customHeight="1">
      <c r="A22" s="776"/>
      <c r="B22" s="717"/>
      <c r="C22" s="717"/>
      <c r="D22" s="688"/>
      <c r="E22" s="688"/>
      <c r="F22" s="688"/>
      <c r="G22" s="436" t="s">
        <v>65</v>
      </c>
      <c r="H22" s="448"/>
      <c r="I22" s="440" t="s">
        <v>41</v>
      </c>
      <c r="J22" s="764">
        <v>55380</v>
      </c>
      <c r="K22" s="732"/>
      <c r="L22" s="163" t="s">
        <v>42</v>
      </c>
      <c r="M22" s="440" t="s">
        <v>43</v>
      </c>
      <c r="N22" s="440">
        <v>2</v>
      </c>
      <c r="O22" s="440" t="s">
        <v>0</v>
      </c>
      <c r="P22" s="163" t="s">
        <v>47</v>
      </c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 t="s">
        <v>48</v>
      </c>
      <c r="AD22" s="440">
        <f>J22*N22</f>
        <v>110760</v>
      </c>
      <c r="AE22" s="137" t="s">
        <v>42</v>
      </c>
      <c r="AF22" s="38" t="s">
        <v>590</v>
      </c>
      <c r="AG22" s="39"/>
      <c r="AH22" s="45"/>
    </row>
    <row r="23" spans="1:34" s="38" customFormat="1" ht="29.25" customHeight="1">
      <c r="A23" s="776"/>
      <c r="B23" s="717"/>
      <c r="C23" s="717"/>
      <c r="D23" s="688"/>
      <c r="E23" s="688"/>
      <c r="F23" s="688"/>
      <c r="G23" s="436" t="s">
        <v>543</v>
      </c>
      <c r="H23" s="448"/>
      <c r="I23" s="440"/>
      <c r="J23" s="764">
        <v>73850</v>
      </c>
      <c r="K23" s="732"/>
      <c r="L23" s="163" t="s">
        <v>42</v>
      </c>
      <c r="M23" s="440" t="s">
        <v>43</v>
      </c>
      <c r="N23" s="440">
        <v>12</v>
      </c>
      <c r="O23" s="440" t="s">
        <v>0</v>
      </c>
      <c r="P23" s="163"/>
      <c r="Q23" s="163"/>
      <c r="R23" s="163"/>
      <c r="S23" s="437"/>
      <c r="T23" s="163"/>
      <c r="U23" s="440"/>
      <c r="V23" s="440"/>
      <c r="W23" s="440"/>
      <c r="Y23" s="163"/>
      <c r="Z23" s="163"/>
      <c r="AA23" s="163"/>
      <c r="AB23" s="163"/>
      <c r="AC23" s="163" t="s">
        <v>48</v>
      </c>
      <c r="AD23" s="440">
        <f>J23*N23+S23*V23</f>
        <v>886200</v>
      </c>
      <c r="AE23" s="137" t="s">
        <v>42</v>
      </c>
      <c r="AF23" s="38" t="s">
        <v>596</v>
      </c>
      <c r="AG23" s="39"/>
      <c r="AH23" s="45"/>
    </row>
    <row r="24" spans="1:34" s="38" customFormat="1" ht="29.25" customHeight="1">
      <c r="A24" s="776"/>
      <c r="B24" s="717"/>
      <c r="C24" s="717"/>
      <c r="D24" s="688"/>
      <c r="E24" s="688"/>
      <c r="F24" s="688"/>
      <c r="G24" s="759" t="s">
        <v>331</v>
      </c>
      <c r="H24" s="760"/>
      <c r="I24" s="760"/>
      <c r="J24" s="760"/>
      <c r="K24" s="447"/>
      <c r="L24" s="310"/>
      <c r="M24" s="66"/>
      <c r="N24" s="66"/>
      <c r="O24" s="66"/>
      <c r="P24" s="311"/>
      <c r="Q24" s="310"/>
      <c r="R24" s="311"/>
      <c r="S24" s="310"/>
      <c r="T24" s="310"/>
      <c r="U24" s="311"/>
      <c r="V24" s="310"/>
      <c r="W24" s="310"/>
      <c r="X24" s="311"/>
      <c r="Y24" s="310"/>
      <c r="Z24" s="310"/>
      <c r="AA24" s="310"/>
      <c r="AB24" s="310"/>
      <c r="AC24" s="310"/>
      <c r="AD24" s="66">
        <f>SUM(AD25:AD29)</f>
        <v>5000000</v>
      </c>
      <c r="AE24" s="114" t="s">
        <v>42</v>
      </c>
      <c r="AG24" s="39"/>
      <c r="AH24" s="45"/>
    </row>
    <row r="25" spans="1:34" s="38" customFormat="1" ht="29.25" customHeight="1">
      <c r="A25" s="776"/>
      <c r="B25" s="717"/>
      <c r="C25" s="717"/>
      <c r="D25" s="688"/>
      <c r="E25" s="688"/>
      <c r="F25" s="688"/>
      <c r="G25" s="434" t="s">
        <v>371</v>
      </c>
      <c r="H25" s="445"/>
      <c r="I25" s="113"/>
      <c r="J25" s="855">
        <v>500000</v>
      </c>
      <c r="K25" s="855"/>
      <c r="L25" s="465" t="s">
        <v>42</v>
      </c>
      <c r="M25" s="113" t="s">
        <v>43</v>
      </c>
      <c r="N25" s="113">
        <v>2</v>
      </c>
      <c r="O25" s="440" t="s">
        <v>54</v>
      </c>
      <c r="P25" s="85"/>
      <c r="Q25" s="85"/>
      <c r="R25" s="85"/>
      <c r="S25" s="465"/>
      <c r="T25" s="85"/>
      <c r="U25" s="85"/>
      <c r="V25" s="465"/>
      <c r="W25" s="85"/>
      <c r="X25" s="163"/>
      <c r="Y25" s="437"/>
      <c r="Z25" s="437"/>
      <c r="AA25" s="437"/>
      <c r="AB25" s="437"/>
      <c r="AC25" s="163" t="s">
        <v>48</v>
      </c>
      <c r="AD25" s="440">
        <f>J25*N25</f>
        <v>1000000</v>
      </c>
      <c r="AE25" s="137" t="s">
        <v>42</v>
      </c>
      <c r="AF25" s="38" t="s">
        <v>592</v>
      </c>
      <c r="AG25" s="39"/>
      <c r="AH25" s="45"/>
    </row>
    <row r="26" spans="1:34" s="38" customFormat="1" ht="29.25" customHeight="1">
      <c r="A26" s="776"/>
      <c r="B26" s="717"/>
      <c r="C26" s="717"/>
      <c r="D26" s="688"/>
      <c r="E26" s="688"/>
      <c r="F26" s="688"/>
      <c r="G26" s="692" t="s">
        <v>65</v>
      </c>
      <c r="H26" s="761"/>
      <c r="I26" s="440"/>
      <c r="J26" s="764">
        <v>500000</v>
      </c>
      <c r="K26" s="764"/>
      <c r="L26" s="437" t="s">
        <v>42</v>
      </c>
      <c r="M26" s="440" t="s">
        <v>43</v>
      </c>
      <c r="N26" s="440">
        <v>2</v>
      </c>
      <c r="O26" s="440" t="s">
        <v>54</v>
      </c>
      <c r="P26" s="163"/>
      <c r="Q26" s="163"/>
      <c r="R26" s="163"/>
      <c r="S26" s="437"/>
      <c r="T26" s="163"/>
      <c r="U26" s="163"/>
      <c r="V26" s="437"/>
      <c r="W26" s="163"/>
      <c r="X26" s="163"/>
      <c r="Y26" s="437"/>
      <c r="Z26" s="437"/>
      <c r="AA26" s="437"/>
      <c r="AB26" s="437"/>
      <c r="AC26" s="163" t="s">
        <v>48</v>
      </c>
      <c r="AD26" s="440">
        <f>J26*N26</f>
        <v>1000000</v>
      </c>
      <c r="AE26" s="137" t="s">
        <v>42</v>
      </c>
      <c r="AF26" s="38" t="s">
        <v>593</v>
      </c>
      <c r="AG26" s="39"/>
      <c r="AH26" s="45"/>
    </row>
    <row r="27" spans="1:34" s="38" customFormat="1" ht="29.25" customHeight="1">
      <c r="A27" s="776"/>
      <c r="B27" s="717"/>
      <c r="C27" s="717"/>
      <c r="D27" s="688"/>
      <c r="E27" s="688"/>
      <c r="F27" s="688"/>
      <c r="G27" s="692" t="s">
        <v>65</v>
      </c>
      <c r="H27" s="761"/>
      <c r="I27" s="440"/>
      <c r="J27" s="764">
        <v>500000</v>
      </c>
      <c r="K27" s="764"/>
      <c r="L27" s="437" t="s">
        <v>42</v>
      </c>
      <c r="M27" s="440" t="s">
        <v>43</v>
      </c>
      <c r="N27" s="440">
        <v>2</v>
      </c>
      <c r="O27" s="440" t="s">
        <v>54</v>
      </c>
      <c r="P27" s="163"/>
      <c r="Q27" s="163"/>
      <c r="R27" s="163"/>
      <c r="S27" s="437"/>
      <c r="T27" s="163"/>
      <c r="U27" s="163"/>
      <c r="V27" s="437"/>
      <c r="W27" s="163"/>
      <c r="X27" s="163"/>
      <c r="Y27" s="437"/>
      <c r="Z27" s="437"/>
      <c r="AA27" s="437"/>
      <c r="AB27" s="437"/>
      <c r="AC27" s="163" t="s">
        <v>48</v>
      </c>
      <c r="AD27" s="440">
        <f>J27*N27</f>
        <v>1000000</v>
      </c>
      <c r="AE27" s="137" t="s">
        <v>42</v>
      </c>
      <c r="AF27" s="38" t="s">
        <v>594</v>
      </c>
      <c r="AG27" s="39"/>
      <c r="AH27" s="45"/>
    </row>
    <row r="28" spans="1:34" s="38" customFormat="1" ht="29.25" customHeight="1">
      <c r="A28" s="776"/>
      <c r="B28" s="717"/>
      <c r="C28" s="717"/>
      <c r="D28" s="688"/>
      <c r="E28" s="688"/>
      <c r="F28" s="688"/>
      <c r="G28" s="765" t="s">
        <v>65</v>
      </c>
      <c r="H28" s="761"/>
      <c r="I28" s="440"/>
      <c r="J28" s="764">
        <v>500000</v>
      </c>
      <c r="K28" s="764"/>
      <c r="L28" s="437" t="s">
        <v>42</v>
      </c>
      <c r="M28" s="440" t="s">
        <v>43</v>
      </c>
      <c r="N28" s="440">
        <v>2</v>
      </c>
      <c r="O28" s="440" t="s">
        <v>54</v>
      </c>
      <c r="P28" s="163"/>
      <c r="Q28" s="85"/>
      <c r="R28" s="85"/>
      <c r="S28" s="465"/>
      <c r="T28" s="85"/>
      <c r="U28" s="85"/>
      <c r="V28" s="465"/>
      <c r="W28" s="85"/>
      <c r="X28" s="163"/>
      <c r="Y28" s="465"/>
      <c r="Z28" s="465"/>
      <c r="AA28" s="465"/>
      <c r="AB28" s="465"/>
      <c r="AC28" s="85" t="s">
        <v>48</v>
      </c>
      <c r="AD28" s="440">
        <f>J28*N28</f>
        <v>1000000</v>
      </c>
      <c r="AE28" s="115" t="s">
        <v>42</v>
      </c>
      <c r="AF28" s="38" t="s">
        <v>595</v>
      </c>
      <c r="AG28" s="39"/>
      <c r="AH28" s="45"/>
    </row>
    <row r="29" spans="1:34" s="38" customFormat="1" ht="29.25" customHeight="1">
      <c r="A29" s="776"/>
      <c r="B29" s="717"/>
      <c r="C29" s="717"/>
      <c r="D29" s="688"/>
      <c r="E29" s="688"/>
      <c r="F29" s="688"/>
      <c r="G29" s="765" t="s">
        <v>260</v>
      </c>
      <c r="H29" s="761"/>
      <c r="I29" s="440"/>
      <c r="J29" s="764">
        <v>500000</v>
      </c>
      <c r="K29" s="764"/>
      <c r="L29" s="437" t="s">
        <v>42</v>
      </c>
      <c r="M29" s="440" t="s">
        <v>43</v>
      </c>
      <c r="N29" s="440">
        <v>2</v>
      </c>
      <c r="O29" s="440" t="s">
        <v>54</v>
      </c>
      <c r="P29" s="163"/>
      <c r="Q29" s="85"/>
      <c r="R29" s="85"/>
      <c r="S29" s="465"/>
      <c r="T29" s="85"/>
      <c r="U29" s="85"/>
      <c r="V29" s="465"/>
      <c r="W29" s="85"/>
      <c r="X29" s="163"/>
      <c r="Y29" s="437"/>
      <c r="Z29" s="437"/>
      <c r="AA29" s="465"/>
      <c r="AB29" s="465"/>
      <c r="AC29" s="85" t="s">
        <v>48</v>
      </c>
      <c r="AD29" s="440">
        <f>J29*N29</f>
        <v>1000000</v>
      </c>
      <c r="AE29" s="115" t="s">
        <v>42</v>
      </c>
      <c r="AF29" s="38" t="s">
        <v>596</v>
      </c>
      <c r="AG29" s="39"/>
      <c r="AH29" s="45"/>
    </row>
    <row r="30" spans="1:34" s="38" customFormat="1" ht="29.25" customHeight="1">
      <c r="A30" s="776"/>
      <c r="B30" s="717"/>
      <c r="C30" s="717"/>
      <c r="D30" s="688"/>
      <c r="E30" s="688"/>
      <c r="F30" s="688"/>
      <c r="G30" s="759" t="s">
        <v>622</v>
      </c>
      <c r="H30" s="760"/>
      <c r="I30" s="760"/>
      <c r="J30" s="760"/>
      <c r="K30" s="447"/>
      <c r="L30" s="310"/>
      <c r="M30" s="66"/>
      <c r="N30" s="66"/>
      <c r="O30" s="66"/>
      <c r="P30" s="311"/>
      <c r="Q30" s="310"/>
      <c r="R30" s="311"/>
      <c r="S30" s="310"/>
      <c r="T30" s="310"/>
      <c r="U30" s="311"/>
      <c r="V30" s="310"/>
      <c r="W30" s="310"/>
      <c r="X30" s="311"/>
      <c r="Y30" s="310"/>
      <c r="Z30" s="310"/>
      <c r="AA30" s="310"/>
      <c r="AB30" s="310"/>
      <c r="AC30" s="310"/>
      <c r="AD30" s="66">
        <f>SUM(AD31)</f>
        <v>4953600</v>
      </c>
      <c r="AE30" s="114" t="s">
        <v>42</v>
      </c>
      <c r="AG30" s="39"/>
      <c r="AH30" s="45"/>
    </row>
    <row r="31" spans="1:34" s="38" customFormat="1" ht="29.25" customHeight="1">
      <c r="A31" s="776"/>
      <c r="B31" s="717"/>
      <c r="C31" s="717"/>
      <c r="D31" s="688"/>
      <c r="E31" s="688"/>
      <c r="F31" s="688"/>
      <c r="G31" s="765" t="s">
        <v>623</v>
      </c>
      <c r="H31" s="893"/>
      <c r="I31" s="443" t="s">
        <v>41</v>
      </c>
      <c r="J31" s="773">
        <v>82560</v>
      </c>
      <c r="K31" s="774"/>
      <c r="L31" s="132" t="s">
        <v>42</v>
      </c>
      <c r="M31" s="443" t="s">
        <v>43</v>
      </c>
      <c r="N31" s="440">
        <v>5</v>
      </c>
      <c r="O31" s="443" t="s">
        <v>46</v>
      </c>
      <c r="P31" s="132" t="s">
        <v>47</v>
      </c>
      <c r="Q31" s="132" t="s">
        <v>43</v>
      </c>
      <c r="R31" s="132">
        <v>12</v>
      </c>
      <c r="S31" s="132" t="s">
        <v>54</v>
      </c>
      <c r="T31" s="132"/>
      <c r="U31" s="132"/>
      <c r="V31" s="132"/>
      <c r="W31" s="132"/>
      <c r="X31" s="132"/>
      <c r="Y31" s="437"/>
      <c r="Z31" s="437"/>
      <c r="AA31" s="465"/>
      <c r="AB31" s="465"/>
      <c r="AC31" s="132" t="s">
        <v>48</v>
      </c>
      <c r="AD31" s="443">
        <f>J31*N31*R31</f>
        <v>4953600</v>
      </c>
      <c r="AE31" s="115" t="s">
        <v>42</v>
      </c>
      <c r="AG31" s="39"/>
      <c r="AH31" s="45"/>
    </row>
    <row r="32" spans="1:34" s="38" customFormat="1" ht="29.25" customHeight="1">
      <c r="A32" s="776"/>
      <c r="B32" s="717"/>
      <c r="C32" s="717"/>
      <c r="D32" s="688"/>
      <c r="E32" s="688"/>
      <c r="F32" s="688"/>
      <c r="G32" s="759" t="s">
        <v>332</v>
      </c>
      <c r="H32" s="760"/>
      <c r="I32" s="760"/>
      <c r="J32" s="760"/>
      <c r="K32" s="325"/>
      <c r="L32" s="310"/>
      <c r="M32" s="66"/>
      <c r="N32" s="66"/>
      <c r="O32" s="66"/>
      <c r="P32" s="311"/>
      <c r="Q32" s="311"/>
      <c r="R32" s="311"/>
      <c r="S32" s="310"/>
      <c r="T32" s="311"/>
      <c r="U32" s="311"/>
      <c r="V32" s="310"/>
      <c r="W32" s="311"/>
      <c r="X32" s="311"/>
      <c r="Y32" s="310"/>
      <c r="Z32" s="310"/>
      <c r="AA32" s="310"/>
      <c r="AB32" s="310"/>
      <c r="AC32" s="311"/>
      <c r="AD32" s="66">
        <f>AD33</f>
        <v>200000</v>
      </c>
      <c r="AE32" s="114" t="s">
        <v>323</v>
      </c>
      <c r="AG32" s="39"/>
      <c r="AH32" s="45"/>
    </row>
    <row r="33" spans="1:34" s="38" customFormat="1" ht="29.25" customHeight="1" thickBot="1">
      <c r="A33" s="776"/>
      <c r="B33" s="717"/>
      <c r="C33" s="717"/>
      <c r="D33" s="688"/>
      <c r="E33" s="688"/>
      <c r="F33" s="688"/>
      <c r="G33" s="692" t="s">
        <v>541</v>
      </c>
      <c r="H33" s="761"/>
      <c r="I33" s="440"/>
      <c r="J33" s="762">
        <v>100000</v>
      </c>
      <c r="K33" s="762"/>
      <c r="L33" s="437" t="s">
        <v>42</v>
      </c>
      <c r="M33" s="440" t="s">
        <v>376</v>
      </c>
      <c r="N33" s="440">
        <v>2</v>
      </c>
      <c r="O33" s="440" t="s">
        <v>542</v>
      </c>
      <c r="P33" s="163"/>
      <c r="Q33" s="163"/>
      <c r="R33" s="163"/>
      <c r="S33" s="132"/>
      <c r="T33" s="437"/>
      <c r="U33" s="163"/>
      <c r="V33" s="437"/>
      <c r="W33" s="163"/>
      <c r="X33" s="163"/>
      <c r="Y33" s="163"/>
      <c r="Z33" s="437"/>
      <c r="AA33" s="437"/>
      <c r="AB33" s="437"/>
      <c r="AC33" s="163" t="s">
        <v>48</v>
      </c>
      <c r="AD33" s="440">
        <f>J33*N33</f>
        <v>200000</v>
      </c>
      <c r="AE33" s="137" t="s">
        <v>42</v>
      </c>
      <c r="AF33" s="38" t="s">
        <v>597</v>
      </c>
      <c r="AG33" s="39"/>
      <c r="AH33" s="45"/>
    </row>
    <row r="34" spans="1:34" s="38" customFormat="1" ht="29.25" customHeight="1">
      <c r="A34" s="776"/>
      <c r="B34" s="717"/>
      <c r="C34" s="718"/>
      <c r="D34" s="725"/>
      <c r="E34" s="725"/>
      <c r="F34" s="725"/>
      <c r="G34" s="783" t="s">
        <v>86</v>
      </c>
      <c r="H34" s="784"/>
      <c r="I34" s="784"/>
      <c r="J34" s="785"/>
      <c r="K34" s="785"/>
      <c r="L34" s="129"/>
      <c r="M34" s="146"/>
      <c r="N34" s="146"/>
      <c r="O34" s="146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>
        <f>+AD18+AD24+AD30+AD32</f>
        <v>14030560</v>
      </c>
      <c r="AE34" s="75" t="s">
        <v>42</v>
      </c>
      <c r="AF34" s="494"/>
      <c r="AG34" s="39"/>
      <c r="AH34" s="64"/>
    </row>
    <row r="35" spans="1:34" s="38" customFormat="1" ht="29.25" customHeight="1">
      <c r="A35" s="776"/>
      <c r="B35" s="717"/>
      <c r="C35" s="694" t="s">
        <v>153</v>
      </c>
      <c r="D35" s="697">
        <f>ROUNDUP(AD37/1000,0)</f>
        <v>15800</v>
      </c>
      <c r="E35" s="858">
        <v>13159</v>
      </c>
      <c r="F35" s="767">
        <f>D35-E35</f>
        <v>2641</v>
      </c>
      <c r="G35" s="835" t="s">
        <v>333</v>
      </c>
      <c r="H35" s="787"/>
      <c r="I35" s="787"/>
      <c r="J35" s="836"/>
      <c r="K35" s="837"/>
      <c r="L35" s="328"/>
      <c r="M35" s="329"/>
      <c r="N35" s="330"/>
      <c r="O35" s="329"/>
      <c r="P35" s="331"/>
      <c r="Q35" s="328"/>
      <c r="R35" s="331"/>
      <c r="S35" s="332"/>
      <c r="T35" s="328"/>
      <c r="U35" s="328"/>
      <c r="V35" s="328"/>
      <c r="W35" s="328"/>
      <c r="X35" s="331"/>
      <c r="Y35" s="328"/>
      <c r="Z35" s="328"/>
      <c r="AA35" s="328"/>
      <c r="AB35" s="328"/>
      <c r="AC35" s="331" t="s">
        <v>48</v>
      </c>
      <c r="AD35" s="451">
        <v>14000000</v>
      </c>
      <c r="AE35" s="333" t="s">
        <v>42</v>
      </c>
      <c r="AF35" s="494"/>
      <c r="AG35" s="39"/>
    </row>
    <row r="36" spans="1:34" s="38" customFormat="1" ht="29.25" customHeight="1" thickBot="1">
      <c r="A36" s="776"/>
      <c r="B36" s="717"/>
      <c r="C36" s="717"/>
      <c r="D36" s="688"/>
      <c r="E36" s="859"/>
      <c r="F36" s="768"/>
      <c r="G36" s="757" t="s">
        <v>334</v>
      </c>
      <c r="H36" s="758"/>
      <c r="I36" s="758"/>
      <c r="J36" s="756"/>
      <c r="K36" s="756"/>
      <c r="L36" s="340"/>
      <c r="M36" s="341"/>
      <c r="N36" s="342"/>
      <c r="O36" s="341"/>
      <c r="P36" s="343"/>
      <c r="Q36" s="340"/>
      <c r="R36" s="343"/>
      <c r="S36" s="344"/>
      <c r="T36" s="340"/>
      <c r="U36" s="340"/>
      <c r="V36" s="340"/>
      <c r="W36" s="340"/>
      <c r="X36" s="343"/>
      <c r="Y36" s="340"/>
      <c r="Z36" s="340"/>
      <c r="AA36" s="340"/>
      <c r="AB36" s="340"/>
      <c r="AC36" s="343" t="s">
        <v>335</v>
      </c>
      <c r="AD36" s="441">
        <v>1800000</v>
      </c>
      <c r="AE36" s="345" t="s">
        <v>323</v>
      </c>
      <c r="AF36" s="494"/>
      <c r="AG36" s="39"/>
    </row>
    <row r="37" spans="1:34" s="38" customFormat="1" ht="26.25" customHeight="1">
      <c r="A37" s="776"/>
      <c r="B37" s="717"/>
      <c r="C37" s="718"/>
      <c r="D37" s="725"/>
      <c r="E37" s="860"/>
      <c r="F37" s="769"/>
      <c r="G37" s="713" t="s">
        <v>227</v>
      </c>
      <c r="H37" s="714"/>
      <c r="I37" s="714"/>
      <c r="J37" s="714"/>
      <c r="K37" s="714"/>
      <c r="L37" s="346"/>
      <c r="M37" s="347"/>
      <c r="N37" s="348"/>
      <c r="O37" s="347"/>
      <c r="P37" s="349"/>
      <c r="Q37" s="346"/>
      <c r="R37" s="349"/>
      <c r="S37" s="350"/>
      <c r="T37" s="346"/>
      <c r="U37" s="346"/>
      <c r="V37" s="346"/>
      <c r="W37" s="346"/>
      <c r="X37" s="349"/>
      <c r="Y37" s="346"/>
      <c r="Z37" s="346"/>
      <c r="AA37" s="346"/>
      <c r="AB37" s="346"/>
      <c r="AC37" s="349"/>
      <c r="AD37" s="134">
        <f>SUM(AD35:AD36)</f>
        <v>15800000</v>
      </c>
      <c r="AE37" s="351" t="s">
        <v>323</v>
      </c>
      <c r="AG37" s="39"/>
    </row>
    <row r="38" spans="1:34" s="38" customFormat="1" ht="26.25" customHeight="1">
      <c r="A38" s="776"/>
      <c r="B38" s="717"/>
      <c r="C38" s="694" t="s">
        <v>83</v>
      </c>
      <c r="D38" s="697">
        <f>ROUNDUP(AD40/1000,0)</f>
        <v>17500</v>
      </c>
      <c r="E38" s="858">
        <v>15000</v>
      </c>
      <c r="F38" s="858">
        <f>D38-E38</f>
        <v>2500</v>
      </c>
      <c r="G38" s="870" t="s">
        <v>336</v>
      </c>
      <c r="H38" s="871"/>
      <c r="I38" s="871"/>
      <c r="J38" s="766"/>
      <c r="K38" s="766"/>
      <c r="L38" s="334"/>
      <c r="M38" s="335"/>
      <c r="N38" s="336"/>
      <c r="O38" s="335"/>
      <c r="P38" s="337"/>
      <c r="Q38" s="334"/>
      <c r="R38" s="337"/>
      <c r="S38" s="338"/>
      <c r="T38" s="334"/>
      <c r="U38" s="334"/>
      <c r="V38" s="334"/>
      <c r="W38" s="334"/>
      <c r="X38" s="337"/>
      <c r="Y38" s="334"/>
      <c r="Z38" s="334"/>
      <c r="AA38" s="334"/>
      <c r="AB38" s="334"/>
      <c r="AC38" s="337" t="s">
        <v>335</v>
      </c>
      <c r="AD38" s="440">
        <v>16000000</v>
      </c>
      <c r="AE38" s="339" t="s">
        <v>323</v>
      </c>
      <c r="AG38" s="39"/>
    </row>
    <row r="39" spans="1:34" s="38" customFormat="1" ht="26.25" customHeight="1" thickBot="1">
      <c r="A39" s="776"/>
      <c r="B39" s="717"/>
      <c r="C39" s="717"/>
      <c r="D39" s="688"/>
      <c r="E39" s="859"/>
      <c r="F39" s="859"/>
      <c r="G39" s="795" t="s">
        <v>337</v>
      </c>
      <c r="H39" s="796"/>
      <c r="I39" s="796"/>
      <c r="J39" s="772"/>
      <c r="K39" s="772"/>
      <c r="L39" s="334"/>
      <c r="M39" s="335"/>
      <c r="N39" s="336"/>
      <c r="O39" s="335"/>
      <c r="P39" s="337"/>
      <c r="Q39" s="334"/>
      <c r="R39" s="337"/>
      <c r="S39" s="338"/>
      <c r="T39" s="334"/>
      <c r="U39" s="334"/>
      <c r="V39" s="334"/>
      <c r="W39" s="334"/>
      <c r="X39" s="337"/>
      <c r="Y39" s="334"/>
      <c r="Z39" s="334"/>
      <c r="AA39" s="334"/>
      <c r="AB39" s="334"/>
      <c r="AC39" s="337" t="s">
        <v>335</v>
      </c>
      <c r="AD39" s="440">
        <v>1500000</v>
      </c>
      <c r="AE39" s="339" t="s">
        <v>323</v>
      </c>
      <c r="AG39" s="39"/>
    </row>
    <row r="40" spans="1:34" s="38" customFormat="1" ht="26.25" customHeight="1">
      <c r="A40" s="776"/>
      <c r="B40" s="717"/>
      <c r="C40" s="718"/>
      <c r="D40" s="725"/>
      <c r="E40" s="860"/>
      <c r="F40" s="860"/>
      <c r="G40" s="713" t="s">
        <v>227</v>
      </c>
      <c r="H40" s="714"/>
      <c r="I40" s="714"/>
      <c r="J40" s="714"/>
      <c r="K40" s="714"/>
      <c r="L40" s="346"/>
      <c r="M40" s="347"/>
      <c r="N40" s="348"/>
      <c r="O40" s="347"/>
      <c r="P40" s="349"/>
      <c r="Q40" s="346"/>
      <c r="R40" s="349"/>
      <c r="S40" s="350"/>
      <c r="T40" s="346"/>
      <c r="U40" s="346"/>
      <c r="V40" s="346"/>
      <c r="W40" s="346"/>
      <c r="X40" s="349"/>
      <c r="Y40" s="346"/>
      <c r="Z40" s="346"/>
      <c r="AA40" s="346"/>
      <c r="AB40" s="346"/>
      <c r="AC40" s="349"/>
      <c r="AD40" s="134">
        <f>SUM(AD38:AD39)</f>
        <v>17500000</v>
      </c>
      <c r="AE40" s="351" t="s">
        <v>323</v>
      </c>
      <c r="AF40" s="494"/>
      <c r="AG40" s="39"/>
    </row>
    <row r="41" spans="1:34" s="38" customFormat="1" ht="30.75" customHeight="1">
      <c r="A41" s="776"/>
      <c r="B41" s="694" t="s">
        <v>141</v>
      </c>
      <c r="C41" s="471" t="s">
        <v>52</v>
      </c>
      <c r="D41" s="362">
        <f>D42+D43</f>
        <v>150</v>
      </c>
      <c r="E41" s="362">
        <f>E42+E43</f>
        <v>200</v>
      </c>
      <c r="F41" s="362">
        <f>D41-E41</f>
        <v>-50</v>
      </c>
      <c r="G41" s="786"/>
      <c r="H41" s="787"/>
      <c r="I41" s="787"/>
      <c r="J41" s="787"/>
      <c r="K41" s="787"/>
      <c r="L41" s="787"/>
      <c r="M41" s="368"/>
      <c r="N41" s="368"/>
      <c r="O41" s="368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8"/>
      <c r="AE41" s="369"/>
      <c r="AG41" s="39"/>
      <c r="AH41" s="39"/>
    </row>
    <row r="42" spans="1:34" s="38" customFormat="1" ht="28.5" customHeight="1">
      <c r="A42" s="776"/>
      <c r="B42" s="717"/>
      <c r="C42" s="472" t="s">
        <v>88</v>
      </c>
      <c r="D42" s="439">
        <f>ROUNDUP(AD42/1000,0)</f>
        <v>100</v>
      </c>
      <c r="E42" s="439">
        <v>100</v>
      </c>
      <c r="F42" s="439">
        <f>D42-E42</f>
        <v>0</v>
      </c>
      <c r="G42" s="711" t="s">
        <v>544</v>
      </c>
      <c r="H42" s="711"/>
      <c r="I42" s="711"/>
      <c r="J42" s="711"/>
      <c r="K42" s="787"/>
      <c r="L42" s="787"/>
      <c r="M42" s="766">
        <v>50000</v>
      </c>
      <c r="N42" s="766"/>
      <c r="O42" s="766"/>
      <c r="P42" s="449" t="s">
        <v>42</v>
      </c>
      <c r="Q42" s="449" t="s">
        <v>43</v>
      </c>
      <c r="R42" s="449">
        <v>2</v>
      </c>
      <c r="S42" s="455" t="s">
        <v>0</v>
      </c>
      <c r="T42" s="449"/>
      <c r="U42" s="449"/>
      <c r="V42" s="449"/>
      <c r="W42" s="449"/>
      <c r="X42" s="449"/>
      <c r="Y42" s="449"/>
      <c r="Z42" s="449"/>
      <c r="AA42" s="449"/>
      <c r="AB42" s="449"/>
      <c r="AC42" s="449" t="s">
        <v>48</v>
      </c>
      <c r="AD42" s="451">
        <f>M42*R42</f>
        <v>100000</v>
      </c>
      <c r="AE42" s="380" t="s">
        <v>42</v>
      </c>
      <c r="AF42" s="64"/>
      <c r="AG42" s="64"/>
      <c r="AH42" s="67"/>
    </row>
    <row r="43" spans="1:34" s="38" customFormat="1" ht="27" customHeight="1" thickBot="1">
      <c r="A43" s="777"/>
      <c r="B43" s="843"/>
      <c r="C43" s="116" t="s">
        <v>257</v>
      </c>
      <c r="D43" s="172">
        <f>ROUNDUP(AD43/1000,0)</f>
        <v>50</v>
      </c>
      <c r="E43" s="172">
        <v>100</v>
      </c>
      <c r="F43" s="172">
        <f>D43-E43</f>
        <v>-50</v>
      </c>
      <c r="G43" s="117" t="s">
        <v>386</v>
      </c>
      <c r="H43" s="118"/>
      <c r="I43" s="118"/>
      <c r="J43" s="119"/>
      <c r="K43" s="119"/>
      <c r="L43" s="120"/>
      <c r="M43" s="463"/>
      <c r="N43" s="854">
        <v>50000</v>
      </c>
      <c r="O43" s="854"/>
      <c r="P43" s="120" t="s">
        <v>387</v>
      </c>
      <c r="Q43" s="120" t="s">
        <v>388</v>
      </c>
      <c r="R43" s="120">
        <v>1</v>
      </c>
      <c r="S43" s="414" t="s">
        <v>389</v>
      </c>
      <c r="T43" s="120"/>
      <c r="U43" s="120"/>
      <c r="V43" s="120"/>
      <c r="W43" s="120"/>
      <c r="X43" s="120"/>
      <c r="Y43" s="120"/>
      <c r="Z43" s="120"/>
      <c r="AA43" s="120"/>
      <c r="AB43" s="120"/>
      <c r="AC43" s="120" t="s">
        <v>390</v>
      </c>
      <c r="AD43" s="463">
        <f>N43*R43</f>
        <v>50000</v>
      </c>
      <c r="AE43" s="121" t="s">
        <v>387</v>
      </c>
      <c r="AF43" s="64"/>
      <c r="AG43" s="64"/>
      <c r="AH43" s="67"/>
    </row>
    <row r="44" spans="1:34" s="38" customFormat="1" ht="36.75" customHeight="1" thickBot="1">
      <c r="A44" s="840" t="s">
        <v>81</v>
      </c>
      <c r="B44" s="840"/>
      <c r="C44" s="840"/>
      <c r="D44" s="840"/>
      <c r="E44" s="840"/>
      <c r="F44" s="840"/>
      <c r="G44" s="770"/>
      <c r="H44" s="732"/>
      <c r="I44" s="732"/>
      <c r="J44" s="732"/>
      <c r="K44" s="732"/>
      <c r="L44" s="732"/>
      <c r="M44" s="44"/>
      <c r="N44" s="44"/>
      <c r="O44" s="44"/>
      <c r="P44" s="43"/>
      <c r="Q44" s="108"/>
      <c r="R44" s="43"/>
      <c r="S44" s="108"/>
      <c r="T44" s="108"/>
      <c r="U44" s="108"/>
      <c r="V44" s="108"/>
      <c r="W44" s="108"/>
      <c r="X44" s="43"/>
      <c r="Y44" s="108"/>
      <c r="Z44" s="108"/>
      <c r="AA44" s="108"/>
      <c r="AB44" s="108"/>
      <c r="AC44" s="108"/>
      <c r="AD44" s="44"/>
      <c r="AE44" s="43"/>
      <c r="AG44" s="39"/>
    </row>
    <row r="45" spans="1:34" s="38" customFormat="1" ht="25.5" customHeight="1">
      <c r="A45" s="822" t="s">
        <v>55</v>
      </c>
      <c r="B45" s="823"/>
      <c r="C45" s="823"/>
      <c r="D45" s="823"/>
      <c r="E45" s="823"/>
      <c r="F45" s="823"/>
      <c r="G45" s="823"/>
      <c r="H45" s="823"/>
      <c r="I45" s="823"/>
      <c r="J45" s="823"/>
      <c r="K45" s="823"/>
      <c r="L45" s="823"/>
      <c r="M45" s="823"/>
      <c r="N45" s="823"/>
      <c r="O45" s="823"/>
      <c r="P45" s="823"/>
      <c r="Q45" s="823"/>
      <c r="R45" s="823"/>
      <c r="S45" s="823"/>
      <c r="T45" s="823"/>
      <c r="U45" s="823"/>
      <c r="V45" s="823"/>
      <c r="W45" s="823"/>
      <c r="X45" s="823"/>
      <c r="Y45" s="823"/>
      <c r="Z45" s="823"/>
      <c r="AA45" s="823"/>
      <c r="AB45" s="823"/>
      <c r="AC45" s="823"/>
      <c r="AD45" s="823"/>
      <c r="AE45" s="824"/>
      <c r="AG45" s="39"/>
    </row>
    <row r="46" spans="1:34" s="38" customFormat="1" ht="36.75" customHeight="1">
      <c r="A46" s="825" t="s">
        <v>5</v>
      </c>
      <c r="B46" s="838" t="s">
        <v>66</v>
      </c>
      <c r="C46" s="740" t="s">
        <v>56</v>
      </c>
      <c r="D46" s="706" t="str">
        <f>D3</f>
        <v>2026
예산(A)</v>
      </c>
      <c r="E46" s="706" t="str">
        <f>E3</f>
        <v>2025
예산(B)</v>
      </c>
      <c r="F46" s="706" t="s">
        <v>57</v>
      </c>
      <c r="G46" s="827" t="s">
        <v>67</v>
      </c>
      <c r="H46" s="828"/>
      <c r="I46" s="828"/>
      <c r="J46" s="828"/>
      <c r="K46" s="828"/>
      <c r="L46" s="828"/>
      <c r="M46" s="828"/>
      <c r="N46" s="828"/>
      <c r="O46" s="828"/>
      <c r="P46" s="828"/>
      <c r="Q46" s="828"/>
      <c r="R46" s="828"/>
      <c r="S46" s="828"/>
      <c r="T46" s="828"/>
      <c r="U46" s="828"/>
      <c r="V46" s="828"/>
      <c r="W46" s="828"/>
      <c r="X46" s="828"/>
      <c r="Y46" s="828"/>
      <c r="Z46" s="828"/>
      <c r="AA46" s="828"/>
      <c r="AB46" s="828"/>
      <c r="AC46" s="828"/>
      <c r="AD46" s="828"/>
      <c r="AE46" s="829"/>
      <c r="AG46" s="39"/>
    </row>
    <row r="47" spans="1:34" s="38" customFormat="1" ht="21" customHeight="1" thickBot="1">
      <c r="A47" s="826"/>
      <c r="B47" s="839"/>
      <c r="C47" s="741"/>
      <c r="D47" s="707"/>
      <c r="E47" s="707"/>
      <c r="F47" s="707"/>
      <c r="G47" s="830"/>
      <c r="H47" s="831"/>
      <c r="I47" s="831"/>
      <c r="J47" s="831"/>
      <c r="K47" s="831"/>
      <c r="L47" s="831"/>
      <c r="M47" s="831"/>
      <c r="N47" s="831"/>
      <c r="O47" s="831"/>
      <c r="P47" s="831"/>
      <c r="Q47" s="831"/>
      <c r="R47" s="831"/>
      <c r="S47" s="831"/>
      <c r="T47" s="831"/>
      <c r="U47" s="831"/>
      <c r="V47" s="831"/>
      <c r="W47" s="831"/>
      <c r="X47" s="831"/>
      <c r="Y47" s="831"/>
      <c r="Z47" s="831"/>
      <c r="AA47" s="831"/>
      <c r="AB47" s="831"/>
      <c r="AC47" s="831"/>
      <c r="AD47" s="831"/>
      <c r="AE47" s="832"/>
      <c r="AG47" s="39"/>
    </row>
    <row r="48" spans="1:34" s="38" customFormat="1" ht="27" customHeight="1">
      <c r="A48" s="885" t="s">
        <v>160</v>
      </c>
      <c r="B48" s="886" t="s">
        <v>69</v>
      </c>
      <c r="C48" s="374" t="s">
        <v>52</v>
      </c>
      <c r="D48" s="362">
        <f>D49+D50+D66+D78+D82</f>
        <v>19422</v>
      </c>
      <c r="E48" s="362">
        <f>E49+E50+E66+E78+E82</f>
        <v>30685</v>
      </c>
      <c r="F48" s="362">
        <f>D48-E48</f>
        <v>-11263</v>
      </c>
      <c r="G48" s="793"/>
      <c r="H48" s="794"/>
      <c r="I48" s="794"/>
      <c r="J48" s="794"/>
      <c r="K48" s="794"/>
      <c r="L48" s="794"/>
      <c r="M48" s="473"/>
      <c r="N48" s="473"/>
      <c r="O48" s="473"/>
      <c r="P48" s="474"/>
      <c r="Q48" s="474"/>
      <c r="R48" s="474"/>
      <c r="S48" s="475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3"/>
      <c r="AE48" s="476"/>
      <c r="AG48" s="39"/>
    </row>
    <row r="49" spans="1:34" s="38" customFormat="1" ht="24" customHeight="1">
      <c r="A49" s="776"/>
      <c r="B49" s="717"/>
      <c r="C49" s="374" t="s">
        <v>102</v>
      </c>
      <c r="D49" s="362">
        <f>ROUNDUP(AD49/1000,0)</f>
        <v>10</v>
      </c>
      <c r="E49" s="362">
        <v>10</v>
      </c>
      <c r="F49" s="477">
        <f>D49-E49</f>
        <v>0</v>
      </c>
      <c r="G49" s="686" t="s">
        <v>70</v>
      </c>
      <c r="H49" s="687"/>
      <c r="I49" s="687"/>
      <c r="J49" s="687"/>
      <c r="K49" s="687"/>
      <c r="L49" s="687"/>
      <c r="M49" s="821">
        <v>10000</v>
      </c>
      <c r="N49" s="821"/>
      <c r="O49" s="821"/>
      <c r="P49" s="377" t="s">
        <v>42</v>
      </c>
      <c r="Q49" s="377" t="s">
        <v>43</v>
      </c>
      <c r="R49" s="377">
        <v>1</v>
      </c>
      <c r="S49" s="433" t="s">
        <v>0</v>
      </c>
      <c r="T49" s="377"/>
      <c r="U49" s="377"/>
      <c r="V49" s="377"/>
      <c r="W49" s="377"/>
      <c r="X49" s="377"/>
      <c r="Y49" s="377"/>
      <c r="Z49" s="377"/>
      <c r="AA49" s="377"/>
      <c r="AB49" s="377"/>
      <c r="AC49" s="377" t="s">
        <v>48</v>
      </c>
      <c r="AD49" s="376">
        <f t="shared" ref="AD49:AD64" si="0">M49*R49</f>
        <v>10000</v>
      </c>
      <c r="AE49" s="378" t="s">
        <v>42</v>
      </c>
      <c r="AF49" s="64"/>
      <c r="AG49" s="64"/>
      <c r="AH49" s="67"/>
    </row>
    <row r="50" spans="1:34" s="38" customFormat="1" ht="26.25" hidden="1" customHeight="1">
      <c r="A50" s="776"/>
      <c r="B50" s="717"/>
      <c r="C50" s="694" t="s">
        <v>537</v>
      </c>
      <c r="D50" s="697">
        <f>ROUNDUP(AD65/1000,0)</f>
        <v>3816</v>
      </c>
      <c r="E50" s="697">
        <v>6002</v>
      </c>
      <c r="F50" s="753">
        <f>D50-E50</f>
        <v>-2186</v>
      </c>
      <c r="G50" s="710"/>
      <c r="H50" s="711"/>
      <c r="I50" s="711"/>
      <c r="J50" s="711"/>
      <c r="K50" s="711"/>
      <c r="L50" s="711"/>
      <c r="M50" s="766"/>
      <c r="N50" s="766"/>
      <c r="O50" s="766"/>
      <c r="P50" s="163"/>
      <c r="Q50" s="163"/>
      <c r="R50" s="163"/>
      <c r="S50" s="435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440"/>
      <c r="AE50" s="137"/>
      <c r="AF50" s="64"/>
      <c r="AG50" s="64"/>
      <c r="AH50" s="67"/>
    </row>
    <row r="51" spans="1:34" s="38" customFormat="1" ht="25.5" customHeight="1">
      <c r="A51" s="776"/>
      <c r="B51" s="717"/>
      <c r="C51" s="695"/>
      <c r="D51" s="792"/>
      <c r="E51" s="792"/>
      <c r="F51" s="792"/>
      <c r="G51" s="692" t="s">
        <v>71</v>
      </c>
      <c r="H51" s="693"/>
      <c r="I51" s="693"/>
      <c r="J51" s="693"/>
      <c r="K51" s="731"/>
      <c r="L51" s="731"/>
      <c r="M51" s="762">
        <v>50000</v>
      </c>
      <c r="N51" s="762"/>
      <c r="O51" s="762"/>
      <c r="P51" s="163" t="s">
        <v>42</v>
      </c>
      <c r="Q51" s="163" t="s">
        <v>43</v>
      </c>
      <c r="R51" s="163">
        <v>8</v>
      </c>
      <c r="S51" s="435" t="s">
        <v>0</v>
      </c>
      <c r="T51" s="163"/>
      <c r="U51" s="163"/>
      <c r="V51" s="163"/>
      <c r="W51" s="163"/>
      <c r="X51" s="163"/>
      <c r="Y51" s="163"/>
      <c r="Z51" s="163"/>
      <c r="AA51" s="163"/>
      <c r="AB51" s="163"/>
      <c r="AC51" s="163" t="s">
        <v>48</v>
      </c>
      <c r="AD51" s="440">
        <f t="shared" si="0"/>
        <v>400000</v>
      </c>
      <c r="AE51" s="137" t="s">
        <v>42</v>
      </c>
      <c r="AF51" s="64"/>
      <c r="AG51" s="64"/>
      <c r="AH51" s="46"/>
    </row>
    <row r="52" spans="1:34" s="38" customFormat="1" ht="25.5" customHeight="1">
      <c r="A52" s="776"/>
      <c r="B52" s="717"/>
      <c r="C52" s="695"/>
      <c r="D52" s="792"/>
      <c r="E52" s="792"/>
      <c r="F52" s="792"/>
      <c r="G52" s="692" t="s">
        <v>103</v>
      </c>
      <c r="H52" s="693"/>
      <c r="I52" s="693"/>
      <c r="J52" s="693"/>
      <c r="K52" s="731"/>
      <c r="L52" s="731"/>
      <c r="M52" s="762">
        <v>21890</v>
      </c>
      <c r="N52" s="762"/>
      <c r="O52" s="762"/>
      <c r="P52" s="163" t="s">
        <v>42</v>
      </c>
      <c r="Q52" s="163" t="s">
        <v>43</v>
      </c>
      <c r="R52" s="163">
        <v>12</v>
      </c>
      <c r="S52" s="435" t="s">
        <v>0</v>
      </c>
      <c r="T52" s="163"/>
      <c r="U52" s="163"/>
      <c r="V52" s="163"/>
      <c r="W52" s="163"/>
      <c r="X52" s="163"/>
      <c r="Y52" s="163"/>
      <c r="Z52" s="163"/>
      <c r="AA52" s="163"/>
      <c r="AB52" s="163"/>
      <c r="AC52" s="163" t="s">
        <v>48</v>
      </c>
      <c r="AD52" s="440">
        <f t="shared" si="0"/>
        <v>262680</v>
      </c>
      <c r="AE52" s="137" t="s">
        <v>42</v>
      </c>
      <c r="AF52" s="64"/>
      <c r="AG52" s="64"/>
      <c r="AH52" s="46"/>
    </row>
    <row r="53" spans="1:34" s="38" customFormat="1" ht="25.5" customHeight="1">
      <c r="A53" s="776"/>
      <c r="B53" s="717"/>
      <c r="C53" s="695"/>
      <c r="D53" s="792"/>
      <c r="E53" s="792"/>
      <c r="F53" s="792"/>
      <c r="G53" s="692" t="s">
        <v>72</v>
      </c>
      <c r="H53" s="693"/>
      <c r="I53" s="693"/>
      <c r="J53" s="693"/>
      <c r="K53" s="731"/>
      <c r="L53" s="731"/>
      <c r="M53" s="762">
        <v>33000</v>
      </c>
      <c r="N53" s="762"/>
      <c r="O53" s="762"/>
      <c r="P53" s="163" t="s">
        <v>42</v>
      </c>
      <c r="Q53" s="163" t="s">
        <v>43</v>
      </c>
      <c r="R53" s="163">
        <v>12</v>
      </c>
      <c r="S53" s="435" t="s">
        <v>0</v>
      </c>
      <c r="T53" s="163"/>
      <c r="U53" s="163"/>
      <c r="V53" s="163"/>
      <c r="W53" s="163"/>
      <c r="X53" s="163"/>
      <c r="Y53" s="163"/>
      <c r="Z53" s="163"/>
      <c r="AA53" s="163"/>
      <c r="AB53" s="163"/>
      <c r="AC53" s="163" t="s">
        <v>48</v>
      </c>
      <c r="AD53" s="440">
        <f t="shared" si="0"/>
        <v>396000</v>
      </c>
      <c r="AE53" s="137" t="s">
        <v>42</v>
      </c>
      <c r="AF53" s="64"/>
      <c r="AG53" s="64"/>
      <c r="AH53" s="46"/>
    </row>
    <row r="54" spans="1:34" s="38" customFormat="1" ht="25.5" customHeight="1">
      <c r="A54" s="776"/>
      <c r="B54" s="717"/>
      <c r="C54" s="695"/>
      <c r="D54" s="792"/>
      <c r="E54" s="792"/>
      <c r="F54" s="792"/>
      <c r="G54" s="692" t="s">
        <v>73</v>
      </c>
      <c r="H54" s="693"/>
      <c r="I54" s="693"/>
      <c r="J54" s="693"/>
      <c r="K54" s="731"/>
      <c r="L54" s="731"/>
      <c r="M54" s="762">
        <v>30000</v>
      </c>
      <c r="N54" s="762"/>
      <c r="O54" s="762"/>
      <c r="P54" s="163" t="s">
        <v>42</v>
      </c>
      <c r="Q54" s="163" t="s">
        <v>43</v>
      </c>
      <c r="R54" s="163">
        <v>12</v>
      </c>
      <c r="S54" s="435" t="s">
        <v>0</v>
      </c>
      <c r="T54" s="163"/>
      <c r="U54" s="163"/>
      <c r="V54" s="163"/>
      <c r="W54" s="163"/>
      <c r="X54" s="163"/>
      <c r="Y54" s="163"/>
      <c r="Z54" s="163"/>
      <c r="AA54" s="163"/>
      <c r="AB54" s="163"/>
      <c r="AC54" s="163" t="s">
        <v>48</v>
      </c>
      <c r="AD54" s="440">
        <f t="shared" si="0"/>
        <v>360000</v>
      </c>
      <c r="AE54" s="137" t="s">
        <v>42</v>
      </c>
      <c r="AF54" s="64"/>
      <c r="AG54" s="64"/>
      <c r="AH54" s="64"/>
    </row>
    <row r="55" spans="1:34" s="38" customFormat="1" ht="27.75" customHeight="1">
      <c r="A55" s="776"/>
      <c r="B55" s="717"/>
      <c r="C55" s="695"/>
      <c r="D55" s="792"/>
      <c r="E55" s="792"/>
      <c r="F55" s="792"/>
      <c r="G55" s="692" t="s">
        <v>74</v>
      </c>
      <c r="H55" s="693"/>
      <c r="I55" s="693"/>
      <c r="J55" s="693"/>
      <c r="K55" s="731"/>
      <c r="L55" s="731"/>
      <c r="M55" s="762">
        <v>170000</v>
      </c>
      <c r="N55" s="762"/>
      <c r="O55" s="762"/>
      <c r="P55" s="163" t="s">
        <v>42</v>
      </c>
      <c r="Q55" s="163" t="s">
        <v>43</v>
      </c>
      <c r="R55" s="163">
        <v>1</v>
      </c>
      <c r="S55" s="435" t="s">
        <v>0</v>
      </c>
      <c r="T55" s="163"/>
      <c r="U55" s="163"/>
      <c r="V55" s="163"/>
      <c r="W55" s="163"/>
      <c r="X55" s="163"/>
      <c r="Y55" s="163"/>
      <c r="Z55" s="163"/>
      <c r="AA55" s="163"/>
      <c r="AB55" s="163"/>
      <c r="AC55" s="163" t="s">
        <v>48</v>
      </c>
      <c r="AD55" s="440">
        <f t="shared" si="0"/>
        <v>170000</v>
      </c>
      <c r="AE55" s="137" t="s">
        <v>42</v>
      </c>
      <c r="AF55" s="64"/>
      <c r="AG55" s="64"/>
      <c r="AH55" s="64"/>
    </row>
    <row r="56" spans="1:34" s="38" customFormat="1" ht="27.75" customHeight="1">
      <c r="A56" s="776"/>
      <c r="B56" s="717"/>
      <c r="C56" s="695"/>
      <c r="D56" s="792"/>
      <c r="E56" s="792"/>
      <c r="F56" s="792"/>
      <c r="G56" s="692" t="s">
        <v>117</v>
      </c>
      <c r="H56" s="693"/>
      <c r="I56" s="693"/>
      <c r="J56" s="693"/>
      <c r="K56" s="731"/>
      <c r="L56" s="731"/>
      <c r="M56" s="762">
        <v>4400</v>
      </c>
      <c r="N56" s="762"/>
      <c r="O56" s="762"/>
      <c r="P56" s="163" t="s">
        <v>42</v>
      </c>
      <c r="Q56" s="163" t="s">
        <v>43</v>
      </c>
      <c r="R56" s="163">
        <v>1</v>
      </c>
      <c r="S56" s="435" t="s">
        <v>0</v>
      </c>
      <c r="T56" s="163"/>
      <c r="U56" s="163"/>
      <c r="V56" s="163"/>
      <c r="W56" s="163"/>
      <c r="X56" s="163"/>
      <c r="Y56" s="163"/>
      <c r="Z56" s="163"/>
      <c r="AA56" s="163"/>
      <c r="AB56" s="163"/>
      <c r="AC56" s="163" t="s">
        <v>48</v>
      </c>
      <c r="AD56" s="440">
        <f t="shared" si="0"/>
        <v>4400</v>
      </c>
      <c r="AE56" s="137" t="s">
        <v>42</v>
      </c>
      <c r="AF56" s="64"/>
      <c r="AG56" s="64"/>
      <c r="AH56" s="64"/>
    </row>
    <row r="57" spans="1:34" s="38" customFormat="1" ht="27.75" customHeight="1">
      <c r="A57" s="776"/>
      <c r="B57" s="717"/>
      <c r="C57" s="695"/>
      <c r="D57" s="792"/>
      <c r="E57" s="792"/>
      <c r="F57" s="792"/>
      <c r="G57" s="692" t="s">
        <v>549</v>
      </c>
      <c r="H57" s="693"/>
      <c r="I57" s="693"/>
      <c r="J57" s="693"/>
      <c r="K57" s="693"/>
      <c r="L57" s="693"/>
      <c r="M57" s="762">
        <v>38500</v>
      </c>
      <c r="N57" s="762"/>
      <c r="O57" s="762"/>
      <c r="P57" s="163" t="s">
        <v>545</v>
      </c>
      <c r="Q57" s="163" t="s">
        <v>540</v>
      </c>
      <c r="R57" s="163">
        <v>12</v>
      </c>
      <c r="S57" s="435" t="s">
        <v>550</v>
      </c>
      <c r="T57" s="163"/>
      <c r="U57" s="163"/>
      <c r="V57" s="163"/>
      <c r="W57" s="163"/>
      <c r="X57" s="163"/>
      <c r="Y57" s="163"/>
      <c r="Z57" s="163"/>
      <c r="AA57" s="163"/>
      <c r="AB57" s="163"/>
      <c r="AC57" s="163" t="s">
        <v>48</v>
      </c>
      <c r="AD57" s="440">
        <f t="shared" si="0"/>
        <v>462000</v>
      </c>
      <c r="AE57" s="137" t="s">
        <v>545</v>
      </c>
      <c r="AF57" s="64"/>
      <c r="AG57" s="64"/>
      <c r="AH57" s="64"/>
    </row>
    <row r="58" spans="1:34" s="38" customFormat="1" ht="27.75" customHeight="1">
      <c r="A58" s="776"/>
      <c r="B58" s="717"/>
      <c r="C58" s="695"/>
      <c r="D58" s="792"/>
      <c r="E58" s="792"/>
      <c r="F58" s="792"/>
      <c r="G58" s="692" t="s">
        <v>159</v>
      </c>
      <c r="H58" s="693"/>
      <c r="I58" s="693"/>
      <c r="J58" s="693"/>
      <c r="K58" s="693"/>
      <c r="L58" s="693"/>
      <c r="M58" s="762">
        <v>55000</v>
      </c>
      <c r="N58" s="762"/>
      <c r="O58" s="762"/>
      <c r="P58" s="163" t="s">
        <v>42</v>
      </c>
      <c r="Q58" s="163" t="s">
        <v>43</v>
      </c>
      <c r="R58" s="163">
        <v>12</v>
      </c>
      <c r="S58" s="435" t="s">
        <v>0</v>
      </c>
      <c r="T58" s="163"/>
      <c r="U58" s="163"/>
      <c r="V58" s="163"/>
      <c r="W58" s="163"/>
      <c r="X58" s="163"/>
      <c r="Y58" s="163"/>
      <c r="Z58" s="163"/>
      <c r="AA58" s="163"/>
      <c r="AB58" s="163"/>
      <c r="AC58" s="163" t="s">
        <v>158</v>
      </c>
      <c r="AD58" s="440">
        <f t="shared" si="0"/>
        <v>660000</v>
      </c>
      <c r="AE58" s="137" t="s">
        <v>42</v>
      </c>
      <c r="AF58" s="64"/>
      <c r="AG58" s="64"/>
      <c r="AH58" s="64"/>
    </row>
    <row r="59" spans="1:34" s="38" customFormat="1" ht="27.75" hidden="1" customHeight="1">
      <c r="A59" s="776"/>
      <c r="B59" s="717"/>
      <c r="C59" s="695"/>
      <c r="D59" s="792"/>
      <c r="E59" s="792"/>
      <c r="F59" s="792"/>
      <c r="G59" s="692"/>
      <c r="H59" s="693"/>
      <c r="I59" s="693"/>
      <c r="J59" s="693"/>
      <c r="K59" s="693"/>
      <c r="L59" s="693"/>
      <c r="M59" s="762"/>
      <c r="N59" s="762"/>
      <c r="O59" s="762"/>
      <c r="P59" s="163"/>
      <c r="Q59" s="163"/>
      <c r="R59" s="163"/>
      <c r="S59" s="435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440"/>
      <c r="AE59" s="137"/>
      <c r="AF59" s="64"/>
      <c r="AG59" s="64"/>
      <c r="AH59" s="64"/>
    </row>
    <row r="60" spans="1:34" s="38" customFormat="1" ht="27.75" customHeight="1">
      <c r="A60" s="776"/>
      <c r="B60" s="717"/>
      <c r="C60" s="695"/>
      <c r="D60" s="792"/>
      <c r="E60" s="792"/>
      <c r="F60" s="792"/>
      <c r="G60" s="692" t="s">
        <v>392</v>
      </c>
      <c r="H60" s="693"/>
      <c r="I60" s="693"/>
      <c r="J60" s="693"/>
      <c r="K60" s="693"/>
      <c r="L60" s="693"/>
      <c r="M60" s="762">
        <v>150000</v>
      </c>
      <c r="N60" s="762"/>
      <c r="O60" s="762"/>
      <c r="P60" s="163" t="s">
        <v>387</v>
      </c>
      <c r="Q60" s="163" t="s">
        <v>388</v>
      </c>
      <c r="R60" s="163">
        <v>1</v>
      </c>
      <c r="S60" s="435" t="s">
        <v>391</v>
      </c>
      <c r="T60" s="163"/>
      <c r="U60" s="163"/>
      <c r="V60" s="163"/>
      <c r="W60" s="163"/>
      <c r="X60" s="163"/>
      <c r="Y60" s="163"/>
      <c r="Z60" s="163"/>
      <c r="AA60" s="163"/>
      <c r="AB60" s="163"/>
      <c r="AC60" s="163" t="s">
        <v>390</v>
      </c>
      <c r="AD60" s="440">
        <f t="shared" si="0"/>
        <v>150000</v>
      </c>
      <c r="AE60" s="137" t="s">
        <v>387</v>
      </c>
      <c r="AF60" s="64"/>
      <c r="AG60" s="64"/>
      <c r="AH60" s="64"/>
    </row>
    <row r="61" spans="1:34" s="38" customFormat="1" ht="24" customHeight="1">
      <c r="A61" s="776"/>
      <c r="B61" s="717"/>
      <c r="C61" s="695"/>
      <c r="D61" s="792"/>
      <c r="E61" s="792"/>
      <c r="F61" s="792"/>
      <c r="G61" s="692" t="s">
        <v>523</v>
      </c>
      <c r="H61" s="693"/>
      <c r="I61" s="693"/>
      <c r="J61" s="693"/>
      <c r="K61" s="693"/>
      <c r="L61" s="693"/>
      <c r="M61" s="762">
        <v>650000</v>
      </c>
      <c r="N61" s="762"/>
      <c r="O61" s="762"/>
      <c r="P61" s="163" t="s">
        <v>42</v>
      </c>
      <c r="Q61" s="163" t="s">
        <v>43</v>
      </c>
      <c r="R61" s="163">
        <v>1</v>
      </c>
      <c r="S61" s="435" t="s">
        <v>0</v>
      </c>
      <c r="T61" s="163"/>
      <c r="U61" s="163"/>
      <c r="V61" s="163"/>
      <c r="W61" s="163"/>
      <c r="X61" s="163"/>
      <c r="Y61" s="163"/>
      <c r="Z61" s="163"/>
      <c r="AA61" s="163"/>
      <c r="AB61" s="163"/>
      <c r="AC61" s="163" t="s">
        <v>48</v>
      </c>
      <c r="AD61" s="440">
        <f t="shared" si="0"/>
        <v>650000</v>
      </c>
      <c r="AE61" s="137" t="s">
        <v>42</v>
      </c>
      <c r="AF61" s="64"/>
      <c r="AG61" s="64"/>
      <c r="AH61" s="64"/>
    </row>
    <row r="62" spans="1:34" s="38" customFormat="1" ht="27.75" hidden="1" customHeight="1">
      <c r="A62" s="776"/>
      <c r="B62" s="717"/>
      <c r="C62" s="695"/>
      <c r="D62" s="792"/>
      <c r="E62" s="792"/>
      <c r="F62" s="792"/>
      <c r="G62" s="692"/>
      <c r="H62" s="693"/>
      <c r="I62" s="693"/>
      <c r="J62" s="693"/>
      <c r="K62" s="693"/>
      <c r="L62" s="693"/>
      <c r="M62" s="762"/>
      <c r="N62" s="762"/>
      <c r="O62" s="762"/>
      <c r="P62" s="163"/>
      <c r="Q62" s="163"/>
      <c r="R62" s="163"/>
      <c r="S62" s="435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440"/>
      <c r="AE62" s="137"/>
      <c r="AF62" s="64"/>
      <c r="AG62" s="64"/>
      <c r="AH62" s="64"/>
    </row>
    <row r="63" spans="1:34" s="38" customFormat="1" ht="27.75" hidden="1" customHeight="1">
      <c r="A63" s="776"/>
      <c r="B63" s="717"/>
      <c r="C63" s="695"/>
      <c r="D63" s="792"/>
      <c r="E63" s="792"/>
      <c r="F63" s="792"/>
      <c r="G63" s="434"/>
      <c r="H63" s="435"/>
      <c r="I63" s="435"/>
      <c r="J63" s="435"/>
      <c r="K63" s="435"/>
      <c r="L63" s="435"/>
      <c r="M63" s="762"/>
      <c r="N63" s="762"/>
      <c r="O63" s="762"/>
      <c r="P63" s="163"/>
      <c r="Q63" s="163"/>
      <c r="R63" s="163"/>
      <c r="S63" s="435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440"/>
      <c r="AE63" s="137"/>
      <c r="AF63" s="64"/>
      <c r="AG63" s="64"/>
      <c r="AH63" s="64"/>
    </row>
    <row r="64" spans="1:34" s="38" customFormat="1" ht="27.75" customHeight="1" thickBot="1">
      <c r="A64" s="776"/>
      <c r="B64" s="717"/>
      <c r="C64" s="695"/>
      <c r="D64" s="792"/>
      <c r="E64" s="792"/>
      <c r="F64" s="792"/>
      <c r="G64" s="733" t="s">
        <v>104</v>
      </c>
      <c r="H64" s="734"/>
      <c r="I64" s="734"/>
      <c r="J64" s="736"/>
      <c r="K64" s="874"/>
      <c r="L64" s="874"/>
      <c r="M64" s="772">
        <v>25000</v>
      </c>
      <c r="N64" s="772"/>
      <c r="O64" s="772"/>
      <c r="P64" s="450" t="s">
        <v>545</v>
      </c>
      <c r="Q64" s="450" t="s">
        <v>540</v>
      </c>
      <c r="R64" s="450">
        <v>12</v>
      </c>
      <c r="S64" s="438" t="s">
        <v>546</v>
      </c>
      <c r="T64" s="450"/>
      <c r="U64" s="450"/>
      <c r="V64" s="796"/>
      <c r="W64" s="796"/>
      <c r="X64" s="450"/>
      <c r="Y64" s="450"/>
      <c r="Z64" s="450"/>
      <c r="AA64" s="450"/>
      <c r="AB64" s="450"/>
      <c r="AC64" s="450" t="s">
        <v>48</v>
      </c>
      <c r="AD64" s="441">
        <f t="shared" si="0"/>
        <v>300000</v>
      </c>
      <c r="AE64" s="140" t="s">
        <v>42</v>
      </c>
      <c r="AF64" s="64"/>
      <c r="AG64" s="64"/>
      <c r="AH64" s="64"/>
    </row>
    <row r="65" spans="1:34" s="38" customFormat="1" ht="23.25" customHeight="1">
      <c r="A65" s="776"/>
      <c r="B65" s="717"/>
      <c r="C65" s="696"/>
      <c r="D65" s="790"/>
      <c r="E65" s="790"/>
      <c r="F65" s="790"/>
      <c r="G65" s="788" t="s">
        <v>86</v>
      </c>
      <c r="H65" s="789"/>
      <c r="I65" s="789"/>
      <c r="J65" s="872"/>
      <c r="K65" s="873"/>
      <c r="L65" s="873"/>
      <c r="M65" s="42"/>
      <c r="N65" s="42"/>
      <c r="O65" s="42"/>
      <c r="P65" s="65"/>
      <c r="Q65" s="65"/>
      <c r="R65" s="65"/>
      <c r="S65" s="81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3">
        <f>SUM(AD50:AD64)</f>
        <v>3815080</v>
      </c>
      <c r="AE65" s="77" t="s">
        <v>42</v>
      </c>
      <c r="AF65" s="64"/>
      <c r="AG65" s="64"/>
      <c r="AH65" s="67"/>
    </row>
    <row r="66" spans="1:34" s="38" customFormat="1" ht="21.75" customHeight="1">
      <c r="A66" s="776"/>
      <c r="B66" s="717"/>
      <c r="C66" s="694" t="s">
        <v>155</v>
      </c>
      <c r="D66" s="697">
        <f>ROUNDUP(AD77/1000,0)</f>
        <v>8496</v>
      </c>
      <c r="E66" s="697">
        <v>17073</v>
      </c>
      <c r="F66" s="753">
        <f>D66-E66</f>
        <v>-8577</v>
      </c>
      <c r="G66" s="710" t="s">
        <v>547</v>
      </c>
      <c r="H66" s="711"/>
      <c r="I66" s="711"/>
      <c r="J66" s="711"/>
      <c r="K66" s="780"/>
      <c r="L66" s="780"/>
      <c r="M66" s="766">
        <v>30000</v>
      </c>
      <c r="N66" s="766"/>
      <c r="O66" s="766"/>
      <c r="P66" s="449" t="s">
        <v>42</v>
      </c>
      <c r="Q66" s="449" t="s">
        <v>43</v>
      </c>
      <c r="R66" s="449">
        <v>12</v>
      </c>
      <c r="S66" s="455" t="s">
        <v>0</v>
      </c>
      <c r="T66" s="449"/>
      <c r="U66" s="449"/>
      <c r="V66" s="449"/>
      <c r="W66" s="449"/>
      <c r="X66" s="449"/>
      <c r="Y66" s="449"/>
      <c r="Z66" s="449"/>
      <c r="AA66" s="449"/>
      <c r="AB66" s="449"/>
      <c r="AC66" s="449" t="s">
        <v>48</v>
      </c>
      <c r="AD66" s="451">
        <f t="shared" ref="AD66:AD76" si="1">M66*R66</f>
        <v>360000</v>
      </c>
      <c r="AE66" s="380" t="s">
        <v>42</v>
      </c>
      <c r="AF66" s="64"/>
      <c r="AG66" s="64"/>
      <c r="AH66" s="64"/>
    </row>
    <row r="67" spans="1:34" s="38" customFormat="1" ht="21.75" customHeight="1">
      <c r="A67" s="776"/>
      <c r="B67" s="717"/>
      <c r="C67" s="717"/>
      <c r="D67" s="688"/>
      <c r="E67" s="688"/>
      <c r="F67" s="754"/>
      <c r="G67" s="692" t="s">
        <v>82</v>
      </c>
      <c r="H67" s="693"/>
      <c r="I67" s="693"/>
      <c r="J67" s="761"/>
      <c r="K67" s="731"/>
      <c r="L67" s="731"/>
      <c r="M67" s="762">
        <v>100000</v>
      </c>
      <c r="N67" s="762"/>
      <c r="O67" s="762"/>
      <c r="P67" s="163" t="s">
        <v>42</v>
      </c>
      <c r="Q67" s="163" t="s">
        <v>43</v>
      </c>
      <c r="R67" s="163">
        <v>12</v>
      </c>
      <c r="S67" s="435" t="s">
        <v>0</v>
      </c>
      <c r="T67" s="163"/>
      <c r="U67" s="163"/>
      <c r="V67" s="163"/>
      <c r="W67" s="163"/>
      <c r="X67" s="163"/>
      <c r="Y67" s="163"/>
      <c r="Z67" s="163"/>
      <c r="AA67" s="163"/>
      <c r="AB67" s="163"/>
      <c r="AC67" s="163" t="s">
        <v>48</v>
      </c>
      <c r="AD67" s="440">
        <f t="shared" si="1"/>
        <v>1200000</v>
      </c>
      <c r="AE67" s="137" t="s">
        <v>42</v>
      </c>
      <c r="AF67" s="64"/>
      <c r="AG67" s="64"/>
      <c r="AH67" s="64"/>
    </row>
    <row r="68" spans="1:34" s="38" customFormat="1" ht="21.75" customHeight="1">
      <c r="A68" s="776"/>
      <c r="B68" s="717"/>
      <c r="C68" s="717"/>
      <c r="D68" s="688"/>
      <c r="E68" s="688"/>
      <c r="F68" s="754"/>
      <c r="G68" s="692" t="s">
        <v>85</v>
      </c>
      <c r="H68" s="693"/>
      <c r="I68" s="693"/>
      <c r="J68" s="761"/>
      <c r="K68" s="731"/>
      <c r="L68" s="731"/>
      <c r="M68" s="762">
        <v>100000</v>
      </c>
      <c r="N68" s="762"/>
      <c r="O68" s="762"/>
      <c r="P68" s="163" t="s">
        <v>42</v>
      </c>
      <c r="Q68" s="163" t="s">
        <v>43</v>
      </c>
      <c r="R68" s="163">
        <v>12</v>
      </c>
      <c r="S68" s="435" t="s">
        <v>0</v>
      </c>
      <c r="T68" s="163"/>
      <c r="U68" s="163"/>
      <c r="V68" s="163"/>
      <c r="W68" s="163"/>
      <c r="X68" s="163"/>
      <c r="Y68" s="163"/>
      <c r="Z68" s="163"/>
      <c r="AA68" s="163"/>
      <c r="AB68" s="163"/>
      <c r="AC68" s="163" t="s">
        <v>48</v>
      </c>
      <c r="AD68" s="440">
        <f t="shared" si="1"/>
        <v>1200000</v>
      </c>
      <c r="AE68" s="137" t="s">
        <v>42</v>
      </c>
      <c r="AF68" s="64"/>
      <c r="AG68" s="64"/>
      <c r="AH68" s="64"/>
    </row>
    <row r="69" spans="1:34" s="38" customFormat="1" ht="21" customHeight="1">
      <c r="A69" s="776"/>
      <c r="B69" s="717"/>
      <c r="C69" s="717"/>
      <c r="D69" s="688"/>
      <c r="E69" s="688"/>
      <c r="F69" s="754"/>
      <c r="G69" s="692" t="s">
        <v>157</v>
      </c>
      <c r="H69" s="693"/>
      <c r="I69" s="693"/>
      <c r="J69" s="693"/>
      <c r="K69" s="693"/>
      <c r="L69" s="693"/>
      <c r="M69" s="762">
        <v>1500000</v>
      </c>
      <c r="N69" s="762"/>
      <c r="O69" s="762"/>
      <c r="P69" s="163" t="s">
        <v>42</v>
      </c>
      <c r="Q69" s="163" t="s">
        <v>43</v>
      </c>
      <c r="R69" s="163">
        <v>2</v>
      </c>
      <c r="S69" s="435" t="s">
        <v>0</v>
      </c>
      <c r="T69" s="163"/>
      <c r="U69" s="163"/>
      <c r="V69" s="163"/>
      <c r="W69" s="163"/>
      <c r="X69" s="163"/>
      <c r="Y69" s="163"/>
      <c r="Z69" s="163"/>
      <c r="AA69" s="163"/>
      <c r="AB69" s="163"/>
      <c r="AC69" s="163" t="s">
        <v>48</v>
      </c>
      <c r="AD69" s="440">
        <f t="shared" si="1"/>
        <v>3000000</v>
      </c>
      <c r="AE69" s="137" t="s">
        <v>42</v>
      </c>
      <c r="AF69" s="64"/>
      <c r="AG69" s="39"/>
      <c r="AH69" s="46"/>
    </row>
    <row r="70" spans="1:34" s="38" customFormat="1" ht="21" customHeight="1">
      <c r="A70" s="776"/>
      <c r="B70" s="717"/>
      <c r="C70" s="717"/>
      <c r="D70" s="688"/>
      <c r="E70" s="688"/>
      <c r="F70" s="754"/>
      <c r="G70" s="692" t="s">
        <v>75</v>
      </c>
      <c r="H70" s="693"/>
      <c r="I70" s="693"/>
      <c r="J70" s="693"/>
      <c r="K70" s="731"/>
      <c r="L70" s="731"/>
      <c r="M70" s="762">
        <v>1700000</v>
      </c>
      <c r="N70" s="762"/>
      <c r="O70" s="762"/>
      <c r="P70" s="163" t="s">
        <v>42</v>
      </c>
      <c r="Q70" s="163" t="s">
        <v>43</v>
      </c>
      <c r="R70" s="163">
        <v>1</v>
      </c>
      <c r="S70" s="435" t="s">
        <v>0</v>
      </c>
      <c r="T70" s="163"/>
      <c r="U70" s="163"/>
      <c r="V70" s="163"/>
      <c r="W70" s="163"/>
      <c r="X70" s="163"/>
      <c r="Y70" s="163"/>
      <c r="Z70" s="163"/>
      <c r="AA70" s="163"/>
      <c r="AB70" s="163"/>
      <c r="AC70" s="163" t="s">
        <v>48</v>
      </c>
      <c r="AD70" s="440">
        <f t="shared" si="1"/>
        <v>1700000</v>
      </c>
      <c r="AE70" s="137" t="s">
        <v>42</v>
      </c>
      <c r="AF70" s="64"/>
      <c r="AG70" s="64"/>
      <c r="AH70" s="64"/>
    </row>
    <row r="71" spans="1:34" s="38" customFormat="1" ht="23.25" customHeight="1">
      <c r="A71" s="776"/>
      <c r="B71" s="717"/>
      <c r="C71" s="717"/>
      <c r="D71" s="688"/>
      <c r="E71" s="688"/>
      <c r="F71" s="754"/>
      <c r="G71" s="692" t="s">
        <v>76</v>
      </c>
      <c r="H71" s="693"/>
      <c r="I71" s="693"/>
      <c r="J71" s="693"/>
      <c r="K71" s="731"/>
      <c r="L71" s="731"/>
      <c r="M71" s="762">
        <v>75390</v>
      </c>
      <c r="N71" s="762"/>
      <c r="O71" s="762"/>
      <c r="P71" s="163" t="s">
        <v>42</v>
      </c>
      <c r="Q71" s="163" t="s">
        <v>43</v>
      </c>
      <c r="R71" s="163">
        <v>1</v>
      </c>
      <c r="S71" s="435" t="s">
        <v>0</v>
      </c>
      <c r="T71" s="163"/>
      <c r="U71" s="163"/>
      <c r="V71" s="163"/>
      <c r="W71" s="163"/>
      <c r="X71" s="163"/>
      <c r="Y71" s="163"/>
      <c r="Z71" s="163"/>
      <c r="AA71" s="163"/>
      <c r="AB71" s="163"/>
      <c r="AC71" s="163" t="s">
        <v>48</v>
      </c>
      <c r="AD71" s="440">
        <f t="shared" si="1"/>
        <v>75390</v>
      </c>
      <c r="AE71" s="137" t="s">
        <v>42</v>
      </c>
      <c r="AF71" s="64"/>
      <c r="AG71" s="64"/>
      <c r="AH71" s="64"/>
    </row>
    <row r="72" spans="1:34" s="38" customFormat="1" ht="23.25" customHeight="1">
      <c r="A72" s="776"/>
      <c r="B72" s="717"/>
      <c r="C72" s="717"/>
      <c r="D72" s="688"/>
      <c r="E72" s="688"/>
      <c r="F72" s="754"/>
      <c r="G72" s="890" t="s">
        <v>107</v>
      </c>
      <c r="H72" s="891"/>
      <c r="I72" s="731"/>
      <c r="J72" s="731"/>
      <c r="K72" s="731"/>
      <c r="L72" s="731"/>
      <c r="M72" s="762">
        <v>10000</v>
      </c>
      <c r="N72" s="762"/>
      <c r="O72" s="762"/>
      <c r="P72" s="163" t="s">
        <v>42</v>
      </c>
      <c r="Q72" s="163" t="s">
        <v>43</v>
      </c>
      <c r="R72" s="163">
        <v>6</v>
      </c>
      <c r="S72" s="435" t="s">
        <v>529</v>
      </c>
      <c r="T72" s="163"/>
      <c r="U72" s="163"/>
      <c r="V72" s="163"/>
      <c r="W72" s="163"/>
      <c r="X72" s="163"/>
      <c r="Y72" s="163"/>
      <c r="Z72" s="163"/>
      <c r="AA72" s="163"/>
      <c r="AB72" s="163"/>
      <c r="AC72" s="163" t="s">
        <v>48</v>
      </c>
      <c r="AD72" s="440">
        <f t="shared" si="1"/>
        <v>60000</v>
      </c>
      <c r="AE72" s="137" t="s">
        <v>42</v>
      </c>
      <c r="AF72" s="64"/>
      <c r="AG72" s="64"/>
      <c r="AH72" s="64"/>
    </row>
    <row r="73" spans="1:34" s="38" customFormat="1" ht="23.25" hidden="1" customHeight="1">
      <c r="A73" s="776"/>
      <c r="B73" s="717"/>
      <c r="C73" s="717"/>
      <c r="D73" s="688"/>
      <c r="E73" s="688"/>
      <c r="F73" s="754"/>
      <c r="G73" s="692"/>
      <c r="H73" s="693"/>
      <c r="I73" s="693"/>
      <c r="J73" s="693"/>
      <c r="K73" s="731"/>
      <c r="L73" s="731"/>
      <c r="M73" s="762"/>
      <c r="N73" s="762"/>
      <c r="O73" s="762"/>
      <c r="P73" s="163"/>
      <c r="Q73" s="163"/>
      <c r="R73" s="163"/>
      <c r="S73" s="435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440"/>
      <c r="AE73" s="137"/>
      <c r="AF73" s="64"/>
      <c r="AG73" s="64"/>
      <c r="AH73" s="64"/>
    </row>
    <row r="74" spans="1:34" s="38" customFormat="1" ht="23.25" customHeight="1">
      <c r="A74" s="776"/>
      <c r="B74" s="717"/>
      <c r="C74" s="717"/>
      <c r="D74" s="688"/>
      <c r="E74" s="688"/>
      <c r="F74" s="754"/>
      <c r="G74" s="692" t="s">
        <v>609</v>
      </c>
      <c r="H74" s="693"/>
      <c r="I74" s="693"/>
      <c r="J74" s="693"/>
      <c r="K74" s="731"/>
      <c r="L74" s="731"/>
      <c r="M74" s="762">
        <v>100000</v>
      </c>
      <c r="N74" s="762"/>
      <c r="O74" s="762"/>
      <c r="P74" s="163" t="s">
        <v>42</v>
      </c>
      <c r="Q74" s="163" t="s">
        <v>43</v>
      </c>
      <c r="R74" s="163">
        <v>1</v>
      </c>
      <c r="S74" s="435" t="s">
        <v>0</v>
      </c>
      <c r="T74" s="163"/>
      <c r="U74" s="163"/>
      <c r="V74" s="163"/>
      <c r="W74" s="163"/>
      <c r="X74" s="163"/>
      <c r="Y74" s="163"/>
      <c r="Z74" s="163"/>
      <c r="AA74" s="163"/>
      <c r="AB74" s="163"/>
      <c r="AC74" s="163" t="s">
        <v>48</v>
      </c>
      <c r="AD74" s="440">
        <f t="shared" si="1"/>
        <v>100000</v>
      </c>
      <c r="AE74" s="137" t="s">
        <v>42</v>
      </c>
      <c r="AF74" s="64"/>
      <c r="AG74" s="64"/>
      <c r="AH74" s="64"/>
    </row>
    <row r="75" spans="1:34" s="38" customFormat="1" ht="23.25" customHeight="1">
      <c r="A75" s="776"/>
      <c r="B75" s="717"/>
      <c r="C75" s="717"/>
      <c r="D75" s="688"/>
      <c r="E75" s="688"/>
      <c r="F75" s="754"/>
      <c r="G75" s="692" t="s">
        <v>528</v>
      </c>
      <c r="H75" s="693"/>
      <c r="I75" s="892"/>
      <c r="J75" s="892"/>
      <c r="K75" s="731"/>
      <c r="L75" s="731"/>
      <c r="M75" s="762">
        <v>100000</v>
      </c>
      <c r="N75" s="762"/>
      <c r="O75" s="762"/>
      <c r="P75" s="163" t="s">
        <v>98</v>
      </c>
      <c r="Q75" s="163" t="s">
        <v>99</v>
      </c>
      <c r="R75" s="163">
        <v>1</v>
      </c>
      <c r="S75" s="435" t="s">
        <v>100</v>
      </c>
      <c r="T75" s="163"/>
      <c r="U75" s="163"/>
      <c r="V75" s="163"/>
      <c r="W75" s="163"/>
      <c r="X75" s="163"/>
      <c r="Y75" s="163"/>
      <c r="Z75" s="163"/>
      <c r="AA75" s="163"/>
      <c r="AB75" s="163"/>
      <c r="AC75" s="163" t="s">
        <v>101</v>
      </c>
      <c r="AD75" s="440">
        <f t="shared" si="1"/>
        <v>100000</v>
      </c>
      <c r="AE75" s="137" t="s">
        <v>98</v>
      </c>
      <c r="AF75" s="64"/>
      <c r="AG75" s="64"/>
      <c r="AH75" s="64"/>
    </row>
    <row r="76" spans="1:34" s="38" customFormat="1" ht="23.25" customHeight="1" thickBot="1">
      <c r="A76" s="776"/>
      <c r="B76" s="717"/>
      <c r="C76" s="717"/>
      <c r="D76" s="688"/>
      <c r="E76" s="688"/>
      <c r="F76" s="754"/>
      <c r="G76" s="733" t="s">
        <v>548</v>
      </c>
      <c r="H76" s="734"/>
      <c r="I76" s="734"/>
      <c r="J76" s="734"/>
      <c r="K76" s="874"/>
      <c r="L76" s="874"/>
      <c r="M76" s="762">
        <v>700000</v>
      </c>
      <c r="N76" s="762"/>
      <c r="O76" s="762"/>
      <c r="P76" s="163" t="s">
        <v>42</v>
      </c>
      <c r="Q76" s="163" t="s">
        <v>43</v>
      </c>
      <c r="R76" s="163">
        <v>1</v>
      </c>
      <c r="S76" s="435" t="s">
        <v>0</v>
      </c>
      <c r="T76" s="163"/>
      <c r="U76" s="163"/>
      <c r="V76" s="163"/>
      <c r="W76" s="163"/>
      <c r="X76" s="163"/>
      <c r="Y76" s="163"/>
      <c r="Z76" s="163"/>
      <c r="AA76" s="163"/>
      <c r="AB76" s="163"/>
      <c r="AC76" s="163" t="s">
        <v>48</v>
      </c>
      <c r="AD76" s="440">
        <f t="shared" si="1"/>
        <v>700000</v>
      </c>
      <c r="AE76" s="137" t="s">
        <v>42</v>
      </c>
      <c r="AF76" s="64"/>
      <c r="AG76" s="64"/>
      <c r="AH76" s="64"/>
    </row>
    <row r="77" spans="1:34" s="38" customFormat="1" ht="21" customHeight="1">
      <c r="A77" s="776"/>
      <c r="B77" s="717"/>
      <c r="C77" s="718"/>
      <c r="D77" s="725"/>
      <c r="E77" s="725"/>
      <c r="F77" s="755"/>
      <c r="G77" s="783" t="s">
        <v>86</v>
      </c>
      <c r="H77" s="784"/>
      <c r="I77" s="784"/>
      <c r="J77" s="888"/>
      <c r="K77" s="888"/>
      <c r="L77" s="888"/>
      <c r="M77" s="146"/>
      <c r="N77" s="146"/>
      <c r="O77" s="146"/>
      <c r="P77" s="129"/>
      <c r="Q77" s="129"/>
      <c r="R77" s="129"/>
      <c r="S77" s="144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30">
        <f>SUM(AD66:AD76)</f>
        <v>8495390</v>
      </c>
      <c r="AE77" s="78" t="s">
        <v>42</v>
      </c>
      <c r="AG77" s="39"/>
      <c r="AH77" s="67"/>
    </row>
    <row r="78" spans="1:34" s="38" customFormat="1" ht="20.25" customHeight="1">
      <c r="A78" s="776"/>
      <c r="B78" s="717"/>
      <c r="C78" s="694" t="s">
        <v>28</v>
      </c>
      <c r="D78" s="697">
        <f>ROUNDUP(AD81/1000,0)</f>
        <v>7000</v>
      </c>
      <c r="E78" s="697">
        <v>7300</v>
      </c>
      <c r="F78" s="697">
        <f>D78-E78</f>
        <v>-300</v>
      </c>
      <c r="G78" s="710" t="s">
        <v>531</v>
      </c>
      <c r="H78" s="711"/>
      <c r="I78" s="711"/>
      <c r="J78" s="711"/>
      <c r="K78" s="787"/>
      <c r="L78" s="787"/>
      <c r="M78" s="766">
        <v>400000</v>
      </c>
      <c r="N78" s="766"/>
      <c r="O78" s="766"/>
      <c r="P78" s="449" t="s">
        <v>42</v>
      </c>
      <c r="Q78" s="449" t="s">
        <v>43</v>
      </c>
      <c r="R78" s="449">
        <v>12</v>
      </c>
      <c r="S78" s="455" t="s">
        <v>0</v>
      </c>
      <c r="T78" s="449"/>
      <c r="U78" s="449"/>
      <c r="V78" s="449"/>
      <c r="W78" s="449"/>
      <c r="X78" s="449"/>
      <c r="Y78" s="449"/>
      <c r="Z78" s="449"/>
      <c r="AA78" s="449"/>
      <c r="AB78" s="449"/>
      <c r="AC78" s="449" t="s">
        <v>48</v>
      </c>
      <c r="AD78" s="451">
        <f>M78*R78</f>
        <v>4800000</v>
      </c>
      <c r="AE78" s="380" t="s">
        <v>42</v>
      </c>
      <c r="AF78" s="46"/>
      <c r="AG78" s="39"/>
      <c r="AH78" s="67"/>
    </row>
    <row r="79" spans="1:34" s="38" customFormat="1" ht="20.25" customHeight="1">
      <c r="A79" s="776"/>
      <c r="B79" s="717"/>
      <c r="C79" s="717"/>
      <c r="D79" s="688"/>
      <c r="E79" s="688"/>
      <c r="F79" s="688"/>
      <c r="G79" s="692" t="s">
        <v>530</v>
      </c>
      <c r="H79" s="693"/>
      <c r="I79" s="693"/>
      <c r="J79" s="693"/>
      <c r="K79" s="732"/>
      <c r="L79" s="732"/>
      <c r="M79" s="762">
        <v>300000</v>
      </c>
      <c r="N79" s="762"/>
      <c r="O79" s="762"/>
      <c r="P79" s="163" t="s">
        <v>98</v>
      </c>
      <c r="Q79" s="163" t="s">
        <v>99</v>
      </c>
      <c r="R79" s="163">
        <v>7</v>
      </c>
      <c r="S79" s="435" t="s">
        <v>116</v>
      </c>
      <c r="T79" s="163"/>
      <c r="U79" s="163"/>
      <c r="V79" s="163"/>
      <c r="W79" s="163"/>
      <c r="X79" s="163"/>
      <c r="Y79" s="163"/>
      <c r="Z79" s="163"/>
      <c r="AA79" s="163"/>
      <c r="AB79" s="163"/>
      <c r="AC79" s="163" t="s">
        <v>106</v>
      </c>
      <c r="AD79" s="440">
        <f>M79*R79</f>
        <v>2100000</v>
      </c>
      <c r="AE79" s="137" t="s">
        <v>105</v>
      </c>
      <c r="AF79" s="46"/>
      <c r="AG79" s="39"/>
      <c r="AH79" s="67"/>
    </row>
    <row r="80" spans="1:34" s="38" customFormat="1" ht="20.25" customHeight="1" thickBot="1">
      <c r="A80" s="776"/>
      <c r="B80" s="717"/>
      <c r="C80" s="726"/>
      <c r="D80" s="723"/>
      <c r="E80" s="723"/>
      <c r="F80" s="781"/>
      <c r="G80" s="733" t="s">
        <v>532</v>
      </c>
      <c r="H80" s="734"/>
      <c r="I80" s="735"/>
      <c r="J80" s="735"/>
      <c r="K80" s="736"/>
      <c r="L80" s="736"/>
      <c r="M80" s="889">
        <v>50000</v>
      </c>
      <c r="N80" s="889"/>
      <c r="O80" s="889"/>
      <c r="P80" s="163" t="s">
        <v>98</v>
      </c>
      <c r="Q80" s="163" t="s">
        <v>99</v>
      </c>
      <c r="R80" s="163">
        <v>2</v>
      </c>
      <c r="S80" s="435" t="s">
        <v>116</v>
      </c>
      <c r="T80" s="163"/>
      <c r="U80" s="163"/>
      <c r="V80" s="163"/>
      <c r="W80" s="163"/>
      <c r="X80" s="163"/>
      <c r="Y80" s="163"/>
      <c r="Z80" s="163"/>
      <c r="AA80" s="163"/>
      <c r="AB80" s="163"/>
      <c r="AC80" s="163" t="s">
        <v>101</v>
      </c>
      <c r="AD80" s="440">
        <f>M80*R80</f>
        <v>100000</v>
      </c>
      <c r="AE80" s="137" t="s">
        <v>98</v>
      </c>
      <c r="AF80" s="46"/>
      <c r="AG80" s="39"/>
      <c r="AH80" s="67"/>
    </row>
    <row r="81" spans="1:35" s="38" customFormat="1" ht="20.25" customHeight="1">
      <c r="A81" s="776"/>
      <c r="B81" s="717"/>
      <c r="C81" s="727"/>
      <c r="D81" s="724"/>
      <c r="E81" s="724"/>
      <c r="F81" s="782"/>
      <c r="G81" s="737" t="s">
        <v>86</v>
      </c>
      <c r="H81" s="738"/>
      <c r="I81" s="738"/>
      <c r="J81" s="739"/>
      <c r="K81" s="739"/>
      <c r="L81" s="739"/>
      <c r="M81" s="148"/>
      <c r="N81" s="148"/>
      <c r="O81" s="148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50">
        <f>SUM(AD78:AD80)</f>
        <v>7000000</v>
      </c>
      <c r="AE81" s="427" t="s">
        <v>42</v>
      </c>
      <c r="AF81" s="46"/>
      <c r="AG81" s="39"/>
      <c r="AH81" s="67"/>
    </row>
    <row r="82" spans="1:35" s="38" customFormat="1" ht="27" customHeight="1">
      <c r="A82" s="776"/>
      <c r="B82" s="717"/>
      <c r="C82" s="694" t="s">
        <v>89</v>
      </c>
      <c r="D82" s="697">
        <f>ROUNDUP(AD82/1000,0)</f>
        <v>100</v>
      </c>
      <c r="E82" s="697">
        <v>300</v>
      </c>
      <c r="F82" s="701">
        <f>D82-E82</f>
        <v>-200</v>
      </c>
      <c r="G82" s="501" t="s">
        <v>533</v>
      </c>
      <c r="H82" s="502"/>
      <c r="I82" s="502"/>
      <c r="J82" s="502"/>
      <c r="K82" s="502"/>
      <c r="L82" s="502"/>
      <c r="M82" s="766">
        <v>50000</v>
      </c>
      <c r="N82" s="766"/>
      <c r="O82" s="766"/>
      <c r="P82" s="449" t="s">
        <v>42</v>
      </c>
      <c r="Q82" s="449" t="s">
        <v>43</v>
      </c>
      <c r="R82" s="449">
        <v>2</v>
      </c>
      <c r="S82" s="455" t="s">
        <v>529</v>
      </c>
      <c r="T82" s="449"/>
      <c r="U82" s="449"/>
      <c r="V82" s="449"/>
      <c r="W82" s="449"/>
      <c r="X82" s="449"/>
      <c r="Y82" s="449"/>
      <c r="Z82" s="449"/>
      <c r="AA82" s="449"/>
      <c r="AB82" s="449"/>
      <c r="AC82" s="449" t="s">
        <v>48</v>
      </c>
      <c r="AD82" s="451">
        <f>M82*R82</f>
        <v>100000</v>
      </c>
      <c r="AE82" s="380" t="s">
        <v>42</v>
      </c>
      <c r="AG82" s="39"/>
    </row>
    <row r="83" spans="1:35" s="38" customFormat="1" ht="24" customHeight="1">
      <c r="A83" s="791"/>
      <c r="B83" s="718"/>
      <c r="C83" s="718"/>
      <c r="D83" s="725"/>
      <c r="E83" s="725"/>
      <c r="F83" s="887"/>
      <c r="G83" s="503"/>
      <c r="H83" s="504"/>
      <c r="I83" s="504"/>
      <c r="J83" s="504"/>
      <c r="K83" s="504"/>
      <c r="L83" s="504"/>
      <c r="M83" s="504"/>
      <c r="N83" s="504"/>
      <c r="O83" s="504"/>
      <c r="P83" s="504"/>
      <c r="Q83" s="504"/>
      <c r="R83" s="504"/>
      <c r="S83" s="504"/>
      <c r="T83" s="504"/>
      <c r="U83" s="504"/>
      <c r="V83" s="504"/>
      <c r="W83" s="504"/>
      <c r="X83" s="504"/>
      <c r="Y83" s="504"/>
      <c r="Z83" s="504"/>
      <c r="AA83" s="504"/>
      <c r="AB83" s="504"/>
      <c r="AC83" s="504"/>
      <c r="AD83" s="504"/>
      <c r="AE83" s="505"/>
      <c r="AG83" s="39"/>
    </row>
    <row r="84" spans="1:35" s="38" customFormat="1" ht="24.75" customHeight="1">
      <c r="A84" s="775" t="s">
        <v>138</v>
      </c>
      <c r="B84" s="779" t="s">
        <v>58</v>
      </c>
      <c r="C84" s="799"/>
      <c r="D84" s="362">
        <f>SUM(D85:D90)</f>
        <v>2986</v>
      </c>
      <c r="E84" s="362">
        <f>SUM(E85:E90)</f>
        <v>10135</v>
      </c>
      <c r="F84" s="477">
        <f>D84-E84</f>
        <v>-7149</v>
      </c>
      <c r="G84" s="742"/>
      <c r="H84" s="743"/>
      <c r="I84" s="743"/>
      <c r="J84" s="743"/>
      <c r="K84" s="743"/>
      <c r="L84" s="743"/>
      <c r="M84" s="42"/>
      <c r="N84" s="42"/>
      <c r="O84" s="42"/>
      <c r="P84" s="65"/>
      <c r="Q84" s="65"/>
      <c r="R84" s="65"/>
      <c r="S84" s="81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42"/>
      <c r="AE84" s="80"/>
      <c r="AF84" s="46"/>
      <c r="AG84" s="39"/>
    </row>
    <row r="85" spans="1:35" s="38" customFormat="1" ht="25.5" customHeight="1" thickBot="1">
      <c r="A85" s="776"/>
      <c r="B85" s="717" t="s">
        <v>120</v>
      </c>
      <c r="C85" s="478" t="s">
        <v>121</v>
      </c>
      <c r="D85" s="439">
        <f>ROUNDUP(AD85/1000,0)</f>
        <v>1300</v>
      </c>
      <c r="E85" s="439">
        <v>4735</v>
      </c>
      <c r="F85" s="479">
        <f>D85-E85</f>
        <v>-3435</v>
      </c>
      <c r="G85" s="710" t="s">
        <v>628</v>
      </c>
      <c r="H85" s="711"/>
      <c r="I85" s="711"/>
      <c r="J85" s="711"/>
      <c r="K85" s="711"/>
      <c r="L85" s="711"/>
      <c r="M85" s="808">
        <v>1300000</v>
      </c>
      <c r="N85" s="808"/>
      <c r="O85" s="808"/>
      <c r="P85" s="72" t="s">
        <v>42</v>
      </c>
      <c r="Q85" s="72" t="s">
        <v>43</v>
      </c>
      <c r="R85" s="72">
        <v>1</v>
      </c>
      <c r="S85" s="467" t="s">
        <v>0</v>
      </c>
      <c r="T85" s="449"/>
      <c r="U85" s="449"/>
      <c r="V85" s="449"/>
      <c r="W85" s="449"/>
      <c r="X85" s="449"/>
      <c r="Y85" s="377"/>
      <c r="Z85" s="377"/>
      <c r="AA85" s="377"/>
      <c r="AB85" s="377"/>
      <c r="AC85" s="72" t="s">
        <v>48</v>
      </c>
      <c r="AD85" s="468">
        <f>M85*R85</f>
        <v>1300000</v>
      </c>
      <c r="AE85" s="137" t="s">
        <v>42</v>
      </c>
      <c r="AF85" s="46"/>
      <c r="AG85" s="39"/>
      <c r="AH85" s="46"/>
    </row>
    <row r="86" spans="1:35" s="38" customFormat="1" ht="25.5" customHeight="1" thickBot="1">
      <c r="A86" s="776"/>
      <c r="B86" s="717"/>
      <c r="C86" s="694" t="s">
        <v>122</v>
      </c>
      <c r="D86" s="697">
        <f>ROUNDUP(AD87/1000,0)</f>
        <v>1000</v>
      </c>
      <c r="E86" s="697">
        <v>2900</v>
      </c>
      <c r="F86" s="753">
        <f>D86-E86</f>
        <v>-1900</v>
      </c>
      <c r="G86" s="710" t="s">
        <v>31</v>
      </c>
      <c r="H86" s="711"/>
      <c r="I86" s="711"/>
      <c r="J86" s="711"/>
      <c r="K86" s="711"/>
      <c r="L86" s="711"/>
      <c r="M86" s="766">
        <v>1000000</v>
      </c>
      <c r="N86" s="766"/>
      <c r="O86" s="766"/>
      <c r="P86" s="449" t="s">
        <v>387</v>
      </c>
      <c r="Q86" s="449" t="s">
        <v>388</v>
      </c>
      <c r="R86" s="449">
        <v>1</v>
      </c>
      <c r="S86" s="455" t="s">
        <v>389</v>
      </c>
      <c r="T86" s="449"/>
      <c r="U86" s="449"/>
      <c r="V86" s="449"/>
      <c r="W86" s="449"/>
      <c r="X86" s="449"/>
      <c r="Y86" s="163"/>
      <c r="Z86" s="163"/>
      <c r="AA86" s="163"/>
      <c r="AB86" s="163"/>
      <c r="AC86" s="163" t="s">
        <v>390</v>
      </c>
      <c r="AD86" s="440">
        <f>M86*R86</f>
        <v>1000000</v>
      </c>
      <c r="AE86" s="137" t="s">
        <v>387</v>
      </c>
      <c r="AF86" s="46"/>
      <c r="AG86" s="39"/>
      <c r="AH86" s="46"/>
    </row>
    <row r="87" spans="1:35" s="38" customFormat="1" ht="25.5" customHeight="1">
      <c r="A87" s="776"/>
      <c r="B87" s="717"/>
      <c r="C87" s="699"/>
      <c r="D87" s="790"/>
      <c r="E87" s="790"/>
      <c r="F87" s="790"/>
      <c r="G87" s="783" t="s">
        <v>86</v>
      </c>
      <c r="H87" s="784"/>
      <c r="I87" s="784"/>
      <c r="J87" s="785"/>
      <c r="K87" s="809"/>
      <c r="L87" s="809"/>
      <c r="M87" s="146"/>
      <c r="N87" s="146"/>
      <c r="O87" s="146"/>
      <c r="P87" s="129"/>
      <c r="Q87" s="129"/>
      <c r="R87" s="129"/>
      <c r="S87" s="144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30">
        <f>SUM(AD86:AD86)</f>
        <v>1000000</v>
      </c>
      <c r="AE87" s="78" t="s">
        <v>42</v>
      </c>
      <c r="AF87" s="46"/>
      <c r="AG87" s="39"/>
      <c r="AH87" s="46"/>
    </row>
    <row r="88" spans="1:35" s="38" customFormat="1" ht="2.25" customHeight="1">
      <c r="A88" s="776"/>
      <c r="B88" s="717"/>
      <c r="C88" s="694" t="s">
        <v>32</v>
      </c>
      <c r="D88" s="697">
        <f>ROUNDUP(AD90/1000,0)</f>
        <v>686</v>
      </c>
      <c r="E88" s="697">
        <v>2500</v>
      </c>
      <c r="F88" s="703">
        <f>D88-E88</f>
        <v>-1814</v>
      </c>
      <c r="G88" s="710"/>
      <c r="H88" s="711"/>
      <c r="I88" s="711"/>
      <c r="J88" s="711"/>
      <c r="K88" s="787"/>
      <c r="L88" s="787"/>
      <c r="M88" s="766"/>
      <c r="N88" s="766"/>
      <c r="O88" s="766"/>
      <c r="P88" s="449"/>
      <c r="Q88" s="449"/>
      <c r="R88" s="449"/>
      <c r="S88" s="455"/>
      <c r="T88" s="449"/>
      <c r="U88" s="449"/>
      <c r="V88" s="449"/>
      <c r="W88" s="449"/>
      <c r="X88" s="449"/>
      <c r="Y88" s="449"/>
      <c r="Z88" s="449"/>
      <c r="AA88" s="449"/>
      <c r="AB88" s="449"/>
      <c r="AC88" s="449"/>
      <c r="AD88" s="451"/>
      <c r="AE88" s="380"/>
      <c r="AF88" s="46"/>
      <c r="AG88" s="39"/>
      <c r="AH88" s="67"/>
    </row>
    <row r="89" spans="1:35" s="38" customFormat="1" ht="31.5" customHeight="1" thickBot="1">
      <c r="A89" s="776"/>
      <c r="B89" s="717"/>
      <c r="C89" s="717"/>
      <c r="D89" s="688"/>
      <c r="E89" s="688"/>
      <c r="F89" s="704"/>
      <c r="G89" s="875" t="s">
        <v>393</v>
      </c>
      <c r="H89" s="876"/>
      <c r="I89" s="876"/>
      <c r="J89" s="876"/>
      <c r="K89" s="876"/>
      <c r="L89" s="876"/>
      <c r="M89" s="808">
        <v>686000</v>
      </c>
      <c r="N89" s="808"/>
      <c r="O89" s="808"/>
      <c r="P89" s="72" t="s">
        <v>387</v>
      </c>
      <c r="Q89" s="72" t="s">
        <v>388</v>
      </c>
      <c r="R89" s="72">
        <v>1</v>
      </c>
      <c r="S89" s="467" t="s">
        <v>391</v>
      </c>
      <c r="T89" s="72"/>
      <c r="U89" s="72"/>
      <c r="V89" s="72"/>
      <c r="W89" s="72"/>
      <c r="X89" s="72"/>
      <c r="Y89" s="72"/>
      <c r="Z89" s="72"/>
      <c r="AA89" s="72"/>
      <c r="AB89" s="72"/>
      <c r="AC89" s="72" t="s">
        <v>390</v>
      </c>
      <c r="AD89" s="468">
        <f>M89*R89</f>
        <v>686000</v>
      </c>
      <c r="AE89" s="79" t="s">
        <v>387</v>
      </c>
      <c r="AF89" s="46"/>
      <c r="AG89" s="39"/>
      <c r="AH89" s="67"/>
    </row>
    <row r="90" spans="1:35" s="38" customFormat="1" ht="31.5" customHeight="1" thickBot="1">
      <c r="A90" s="777"/>
      <c r="B90" s="843"/>
      <c r="C90" s="843"/>
      <c r="D90" s="698"/>
      <c r="E90" s="698"/>
      <c r="F90" s="705"/>
      <c r="G90" s="877" t="s">
        <v>86</v>
      </c>
      <c r="H90" s="878"/>
      <c r="I90" s="878"/>
      <c r="J90" s="878"/>
      <c r="K90" s="878"/>
      <c r="L90" s="878"/>
      <c r="M90" s="122"/>
      <c r="N90" s="122"/>
      <c r="O90" s="122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4">
        <f>SUM(AD88:AD89)</f>
        <v>686000</v>
      </c>
      <c r="AE90" s="125" t="s">
        <v>114</v>
      </c>
      <c r="AF90" s="46"/>
      <c r="AG90" s="39"/>
      <c r="AH90" s="67"/>
    </row>
    <row r="91" spans="1:35" s="38" customFormat="1" ht="27.75" customHeight="1" thickBot="1">
      <c r="A91" s="840" t="s">
        <v>68</v>
      </c>
      <c r="B91" s="840"/>
      <c r="C91" s="840"/>
      <c r="D91" s="840"/>
      <c r="E91" s="840"/>
      <c r="F91" s="840"/>
      <c r="G91" s="770"/>
      <c r="H91" s="732"/>
      <c r="I91" s="732"/>
      <c r="J91" s="732"/>
      <c r="K91" s="732"/>
      <c r="L91" s="732"/>
      <c r="M91" s="44"/>
      <c r="N91" s="44"/>
      <c r="O91" s="44"/>
      <c r="P91" s="43"/>
      <c r="Q91" s="108"/>
      <c r="R91" s="43"/>
      <c r="S91" s="108"/>
      <c r="T91" s="108"/>
      <c r="U91" s="108"/>
      <c r="V91" s="108"/>
      <c r="W91" s="108"/>
      <c r="X91" s="43"/>
      <c r="Y91" s="108"/>
      <c r="Z91" s="108"/>
      <c r="AA91" s="108"/>
      <c r="AB91" s="108"/>
      <c r="AC91" s="108"/>
      <c r="AD91" s="44"/>
      <c r="AE91" s="43"/>
      <c r="AG91" s="39"/>
    </row>
    <row r="92" spans="1:35" s="38" customFormat="1" ht="22.5" customHeight="1">
      <c r="A92" s="822" t="s">
        <v>37</v>
      </c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23"/>
      <c r="S92" s="823"/>
      <c r="T92" s="823"/>
      <c r="U92" s="823"/>
      <c r="V92" s="823"/>
      <c r="W92" s="823"/>
      <c r="X92" s="823"/>
      <c r="Y92" s="823"/>
      <c r="Z92" s="823"/>
      <c r="AA92" s="823"/>
      <c r="AB92" s="823"/>
      <c r="AC92" s="823"/>
      <c r="AD92" s="823"/>
      <c r="AE92" s="824"/>
      <c r="AG92" s="39"/>
    </row>
    <row r="93" spans="1:35" s="38" customFormat="1" ht="36.75" customHeight="1">
      <c r="A93" s="825" t="s">
        <v>5</v>
      </c>
      <c r="B93" s="838" t="s">
        <v>66</v>
      </c>
      <c r="C93" s="740" t="s">
        <v>56</v>
      </c>
      <c r="D93" s="706" t="str">
        <f>D46</f>
        <v>2026
예산(A)</v>
      </c>
      <c r="E93" s="706" t="str">
        <f>E46</f>
        <v>2025
예산(B)</v>
      </c>
      <c r="F93" s="706" t="s">
        <v>38</v>
      </c>
      <c r="G93" s="827" t="s">
        <v>62</v>
      </c>
      <c r="H93" s="828"/>
      <c r="I93" s="828"/>
      <c r="J93" s="828"/>
      <c r="K93" s="828"/>
      <c r="L93" s="828"/>
      <c r="M93" s="828"/>
      <c r="N93" s="828"/>
      <c r="O93" s="828"/>
      <c r="P93" s="828"/>
      <c r="Q93" s="828"/>
      <c r="R93" s="828"/>
      <c r="S93" s="828"/>
      <c r="T93" s="828"/>
      <c r="U93" s="828"/>
      <c r="V93" s="828"/>
      <c r="W93" s="828"/>
      <c r="X93" s="828"/>
      <c r="Y93" s="828"/>
      <c r="Z93" s="828"/>
      <c r="AA93" s="828"/>
      <c r="AB93" s="828"/>
      <c r="AC93" s="828"/>
      <c r="AD93" s="828"/>
      <c r="AE93" s="829"/>
      <c r="AG93" s="39"/>
    </row>
    <row r="94" spans="1:35" s="38" customFormat="1" ht="23.25" customHeight="1" thickBot="1">
      <c r="A94" s="826"/>
      <c r="B94" s="839"/>
      <c r="C94" s="741"/>
      <c r="D94" s="707"/>
      <c r="E94" s="707"/>
      <c r="F94" s="707"/>
      <c r="G94" s="830"/>
      <c r="H94" s="831"/>
      <c r="I94" s="831"/>
      <c r="J94" s="831"/>
      <c r="K94" s="831"/>
      <c r="L94" s="831"/>
      <c r="M94" s="831"/>
      <c r="N94" s="831"/>
      <c r="O94" s="831"/>
      <c r="P94" s="831"/>
      <c r="Q94" s="831"/>
      <c r="R94" s="831"/>
      <c r="S94" s="831"/>
      <c r="T94" s="831"/>
      <c r="U94" s="831"/>
      <c r="V94" s="831"/>
      <c r="W94" s="831"/>
      <c r="X94" s="831"/>
      <c r="Y94" s="831"/>
      <c r="Z94" s="831"/>
      <c r="AA94" s="831"/>
      <c r="AB94" s="831"/>
      <c r="AC94" s="831"/>
      <c r="AD94" s="831"/>
      <c r="AE94" s="832"/>
      <c r="AG94" s="39"/>
    </row>
    <row r="95" spans="1:35" s="38" customFormat="1" ht="26.25" customHeight="1">
      <c r="A95" s="885" t="s">
        <v>263</v>
      </c>
      <c r="B95" s="882" t="s">
        <v>33</v>
      </c>
      <c r="C95" s="883"/>
      <c r="D95" s="566">
        <f>D96+D104</f>
        <v>29360</v>
      </c>
      <c r="E95" s="173">
        <f>E96+E104</f>
        <v>35420</v>
      </c>
      <c r="F95" s="173">
        <f>D95-E95</f>
        <v>-6060</v>
      </c>
      <c r="G95" s="169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1"/>
      <c r="AF95" s="167"/>
      <c r="AG95" s="167"/>
      <c r="AI95" s="39"/>
    </row>
    <row r="96" spans="1:35" s="38" customFormat="1" ht="26.25" customHeight="1">
      <c r="A96" s="776"/>
      <c r="B96" s="879" t="s">
        <v>264</v>
      </c>
      <c r="C96" s="361" t="s">
        <v>265</v>
      </c>
      <c r="D96" s="362">
        <f>SUM(D97:D103)</f>
        <v>20750</v>
      </c>
      <c r="E96" s="362">
        <v>22000</v>
      </c>
      <c r="F96" s="444">
        <f>D96-E96</f>
        <v>-1250</v>
      </c>
      <c r="G96" s="363"/>
      <c r="H96" s="364"/>
      <c r="I96" s="364"/>
      <c r="J96" s="364"/>
      <c r="K96" s="364"/>
      <c r="L96" s="36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364"/>
      <c r="AA96" s="364"/>
      <c r="AB96" s="364"/>
      <c r="AC96" s="364"/>
      <c r="AD96" s="364"/>
      <c r="AE96" s="365"/>
      <c r="AF96" s="167"/>
      <c r="AG96" s="167"/>
      <c r="AI96" s="39"/>
    </row>
    <row r="97" spans="1:36" s="38" customFormat="1" ht="26.25" customHeight="1">
      <c r="A97" s="776"/>
      <c r="B97" s="880"/>
      <c r="C97" s="752" t="s">
        <v>266</v>
      </c>
      <c r="D97" s="688">
        <f>ROUNDUP(AD99/1000,0)</f>
        <v>20400</v>
      </c>
      <c r="E97" s="690">
        <v>21600</v>
      </c>
      <c r="F97" s="754">
        <f>D97-E97</f>
        <v>-1200</v>
      </c>
      <c r="G97" s="692" t="s">
        <v>267</v>
      </c>
      <c r="H97" s="719"/>
      <c r="I97" s="719"/>
      <c r="J97" s="719"/>
      <c r="K97" s="720"/>
      <c r="L97" s="720"/>
      <c r="M97" s="773">
        <v>300000</v>
      </c>
      <c r="N97" s="773"/>
      <c r="O97" s="773"/>
      <c r="P97" s="163" t="s">
        <v>261</v>
      </c>
      <c r="Q97" s="163" t="s">
        <v>262</v>
      </c>
      <c r="R97" s="163">
        <v>12</v>
      </c>
      <c r="S97" s="435" t="s">
        <v>268</v>
      </c>
      <c r="T97" s="163"/>
      <c r="U97" s="163"/>
      <c r="V97" s="811"/>
      <c r="W97" s="811"/>
      <c r="X97" s="163"/>
      <c r="Y97" s="163"/>
      <c r="Z97" s="163"/>
      <c r="AA97" s="163"/>
      <c r="AB97" s="163"/>
      <c r="AC97" s="163" t="s">
        <v>269</v>
      </c>
      <c r="AD97" s="440">
        <f>M97*R97</f>
        <v>3600000</v>
      </c>
      <c r="AE97" s="137" t="s">
        <v>261</v>
      </c>
      <c r="AF97" s="810"/>
      <c r="AG97" s="163"/>
      <c r="AI97" s="39"/>
    </row>
    <row r="98" spans="1:36" s="38" customFormat="1" ht="26.25" customHeight="1" thickBot="1">
      <c r="A98" s="776"/>
      <c r="B98" s="880"/>
      <c r="C98" s="752"/>
      <c r="D98" s="688"/>
      <c r="E98" s="690"/>
      <c r="F98" s="754"/>
      <c r="G98" s="692" t="s">
        <v>270</v>
      </c>
      <c r="H98" s="719"/>
      <c r="I98" s="719"/>
      <c r="J98" s="719"/>
      <c r="K98" s="720"/>
      <c r="L98" s="720"/>
      <c r="M98" s="762">
        <v>1400000</v>
      </c>
      <c r="N98" s="762"/>
      <c r="O98" s="762"/>
      <c r="P98" s="163" t="s">
        <v>261</v>
      </c>
      <c r="Q98" s="163" t="s">
        <v>262</v>
      </c>
      <c r="R98" s="163">
        <v>12</v>
      </c>
      <c r="S98" s="435" t="s">
        <v>268</v>
      </c>
      <c r="T98" s="163"/>
      <c r="U98" s="163"/>
      <c r="V98" s="163"/>
      <c r="W98" s="163"/>
      <c r="X98" s="163"/>
      <c r="Y98" s="163"/>
      <c r="Z98" s="163"/>
      <c r="AA98" s="163"/>
      <c r="AB98" s="163"/>
      <c r="AC98" s="163" t="s">
        <v>269</v>
      </c>
      <c r="AD98" s="440">
        <f>M98*R98</f>
        <v>16800000</v>
      </c>
      <c r="AE98" s="137" t="s">
        <v>261</v>
      </c>
      <c r="AF98" s="811"/>
      <c r="AG98" s="163"/>
      <c r="AI98" s="39"/>
    </row>
    <row r="99" spans="1:36" s="38" customFormat="1" ht="23.25" customHeight="1">
      <c r="A99" s="776"/>
      <c r="B99" s="880"/>
      <c r="C99" s="751"/>
      <c r="D99" s="689"/>
      <c r="E99" s="691"/>
      <c r="F99" s="689"/>
      <c r="G99" s="747" t="s">
        <v>227</v>
      </c>
      <c r="H99" s="748"/>
      <c r="I99" s="748"/>
      <c r="J99" s="815"/>
      <c r="K99" s="749"/>
      <c r="L99" s="749"/>
      <c r="M99" s="148"/>
      <c r="N99" s="148"/>
      <c r="O99" s="148"/>
      <c r="P99" s="149"/>
      <c r="Q99" s="149"/>
      <c r="R99" s="149"/>
      <c r="S99" s="160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50">
        <f>SUM(AD97:AD98)</f>
        <v>20400000</v>
      </c>
      <c r="AE99" s="161" t="s">
        <v>261</v>
      </c>
      <c r="AF99" s="811"/>
      <c r="AG99" s="132"/>
      <c r="AI99" s="39"/>
    </row>
    <row r="100" spans="1:36" s="38" customFormat="1" ht="23.25" customHeight="1" thickBot="1">
      <c r="A100" s="776"/>
      <c r="B100" s="880"/>
      <c r="C100" s="750" t="s">
        <v>271</v>
      </c>
      <c r="D100" s="697">
        <f>ROUNDUP(AD101/1000,0)</f>
        <v>200</v>
      </c>
      <c r="E100" s="700">
        <v>200</v>
      </c>
      <c r="F100" s="701">
        <f>D100-E100</f>
        <v>0</v>
      </c>
      <c r="G100" s="710" t="s">
        <v>551</v>
      </c>
      <c r="H100" s="711"/>
      <c r="I100" s="711"/>
      <c r="J100" s="711"/>
      <c r="K100" s="803"/>
      <c r="L100" s="803"/>
      <c r="M100" s="798">
        <v>50000</v>
      </c>
      <c r="N100" s="798"/>
      <c r="O100" s="798"/>
      <c r="P100" s="366" t="s">
        <v>387</v>
      </c>
      <c r="Q100" s="366" t="s">
        <v>388</v>
      </c>
      <c r="R100" s="366">
        <v>4</v>
      </c>
      <c r="S100" s="367" t="s">
        <v>391</v>
      </c>
      <c r="T100" s="366"/>
      <c r="U100" s="366"/>
      <c r="V100" s="366"/>
      <c r="W100" s="366"/>
      <c r="X100" s="366"/>
      <c r="Y100" s="366"/>
      <c r="Z100" s="366"/>
      <c r="AA100" s="366"/>
      <c r="AB100" s="366"/>
      <c r="AC100" s="366" t="s">
        <v>390</v>
      </c>
      <c r="AD100" s="368">
        <f>M100*R100</f>
        <v>200000</v>
      </c>
      <c r="AE100" s="369" t="s">
        <v>387</v>
      </c>
      <c r="AF100" s="132"/>
      <c r="AG100" s="132"/>
      <c r="AI100" s="39"/>
    </row>
    <row r="101" spans="1:36" s="38" customFormat="1" ht="21.75" customHeight="1">
      <c r="A101" s="776"/>
      <c r="B101" s="880"/>
      <c r="C101" s="751"/>
      <c r="D101" s="688"/>
      <c r="E101" s="690"/>
      <c r="F101" s="702"/>
      <c r="G101" s="713" t="s">
        <v>227</v>
      </c>
      <c r="H101" s="714"/>
      <c r="I101" s="714"/>
      <c r="J101" s="715"/>
      <c r="K101" s="715"/>
      <c r="L101" s="715"/>
      <c r="M101" s="151"/>
      <c r="N101" s="151"/>
      <c r="O101" s="151"/>
      <c r="P101" s="152"/>
      <c r="Q101" s="153"/>
      <c r="R101" s="152"/>
      <c r="S101" s="153"/>
      <c r="T101" s="153"/>
      <c r="U101" s="153"/>
      <c r="V101" s="153"/>
      <c r="W101" s="153"/>
      <c r="X101" s="152"/>
      <c r="Y101" s="153"/>
      <c r="Z101" s="153"/>
      <c r="AA101" s="153"/>
      <c r="AB101" s="153"/>
      <c r="AC101" s="153"/>
      <c r="AD101" s="154">
        <f>SUM(AD100)</f>
        <v>200000</v>
      </c>
      <c r="AE101" s="164" t="s">
        <v>261</v>
      </c>
      <c r="AF101" s="155"/>
      <c r="AG101" s="155"/>
      <c r="AI101" s="39"/>
    </row>
    <row r="102" spans="1:36" s="38" customFormat="1" ht="21" customHeight="1" thickBot="1">
      <c r="A102" s="776"/>
      <c r="B102" s="880"/>
      <c r="C102" s="750" t="s">
        <v>272</v>
      </c>
      <c r="D102" s="697">
        <f>ROUNDUP(AD103/1000,0)</f>
        <v>150</v>
      </c>
      <c r="E102" s="700">
        <v>200</v>
      </c>
      <c r="F102" s="701">
        <f>D102-E102</f>
        <v>-50</v>
      </c>
      <c r="G102" s="434" t="s">
        <v>585</v>
      </c>
      <c r="H102" s="326"/>
      <c r="I102" s="326"/>
      <c r="J102" s="327"/>
      <c r="K102" s="442"/>
      <c r="L102" s="442"/>
      <c r="M102" s="773">
        <v>50000</v>
      </c>
      <c r="N102" s="773"/>
      <c r="O102" s="773"/>
      <c r="P102" s="132" t="s">
        <v>261</v>
      </c>
      <c r="Q102" s="132" t="s">
        <v>262</v>
      </c>
      <c r="R102" s="132">
        <v>3</v>
      </c>
      <c r="S102" s="462" t="s">
        <v>268</v>
      </c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 t="s">
        <v>269</v>
      </c>
      <c r="AD102" s="443">
        <f>M102*R102</f>
        <v>150000</v>
      </c>
      <c r="AE102" s="166" t="s">
        <v>261</v>
      </c>
      <c r="AF102" s="812"/>
      <c r="AG102" s="132"/>
      <c r="AI102" s="39"/>
    </row>
    <row r="103" spans="1:36" s="38" customFormat="1" ht="21" customHeight="1">
      <c r="A103" s="776"/>
      <c r="B103" s="881"/>
      <c r="C103" s="751"/>
      <c r="D103" s="688"/>
      <c r="E103" s="691"/>
      <c r="F103" s="702"/>
      <c r="G103" s="713" t="s">
        <v>227</v>
      </c>
      <c r="H103" s="714"/>
      <c r="I103" s="714"/>
      <c r="J103" s="715"/>
      <c r="K103" s="716"/>
      <c r="L103" s="716"/>
      <c r="M103" s="146"/>
      <c r="N103" s="146"/>
      <c r="O103" s="146"/>
      <c r="P103" s="129"/>
      <c r="Q103" s="129"/>
      <c r="R103" s="129"/>
      <c r="S103" s="144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30">
        <f>SUM(AD102:AD102)</f>
        <v>150000</v>
      </c>
      <c r="AE103" s="142" t="s">
        <v>261</v>
      </c>
      <c r="AF103" s="813"/>
      <c r="AG103" s="132"/>
      <c r="AI103" s="39"/>
    </row>
    <row r="104" spans="1:36" s="38" customFormat="1" ht="21" customHeight="1">
      <c r="A104" s="776"/>
      <c r="B104" s="694" t="s">
        <v>263</v>
      </c>
      <c r="C104" s="694" t="s">
        <v>273</v>
      </c>
      <c r="D104" s="697">
        <f>ROUNDUP((AD119+AD123+AD126+AD132+AD135)/1000,0)</f>
        <v>8610</v>
      </c>
      <c r="E104" s="697">
        <v>13420</v>
      </c>
      <c r="F104" s="728">
        <f>D104-E104</f>
        <v>-4810</v>
      </c>
      <c r="G104" s="759" t="s">
        <v>274</v>
      </c>
      <c r="H104" s="819"/>
      <c r="I104" s="819"/>
      <c r="J104" s="819"/>
      <c r="K104" s="819"/>
      <c r="L104" s="819"/>
      <c r="M104" s="814"/>
      <c r="N104" s="814"/>
      <c r="O104" s="814"/>
      <c r="P104" s="156"/>
      <c r="Q104" s="156"/>
      <c r="R104" s="156"/>
      <c r="S104" s="309"/>
      <c r="T104" s="156"/>
      <c r="U104" s="156"/>
      <c r="V104" s="156"/>
      <c r="W104" s="884"/>
      <c r="X104" s="884"/>
      <c r="Y104" s="156"/>
      <c r="Z104" s="156"/>
      <c r="AA104" s="156"/>
      <c r="AB104" s="156"/>
      <c r="AC104" s="157"/>
      <c r="AD104" s="158"/>
      <c r="AE104" s="168"/>
      <c r="AH104" s="46"/>
      <c r="AI104" s="39"/>
      <c r="AJ104" s="46"/>
    </row>
    <row r="105" spans="1:36" s="38" customFormat="1" ht="21" customHeight="1">
      <c r="A105" s="776"/>
      <c r="B105" s="717"/>
      <c r="C105" s="717"/>
      <c r="D105" s="688"/>
      <c r="E105" s="688"/>
      <c r="F105" s="729"/>
      <c r="G105" s="692" t="s">
        <v>394</v>
      </c>
      <c r="H105" s="720"/>
      <c r="I105" s="720"/>
      <c r="J105" s="720"/>
      <c r="K105" s="720"/>
      <c r="L105" s="720"/>
      <c r="M105" s="797">
        <v>50000</v>
      </c>
      <c r="N105" s="797"/>
      <c r="O105" s="797"/>
      <c r="P105" s="163" t="s">
        <v>261</v>
      </c>
      <c r="Q105" s="163" t="s">
        <v>262</v>
      </c>
      <c r="R105" s="163">
        <v>2</v>
      </c>
      <c r="S105" s="435" t="s">
        <v>268</v>
      </c>
      <c r="T105" s="163"/>
      <c r="U105" s="163"/>
      <c r="V105" s="163"/>
      <c r="W105" s="138"/>
      <c r="X105" s="138"/>
      <c r="Y105" s="163"/>
      <c r="Z105" s="163"/>
      <c r="AA105" s="163"/>
      <c r="AB105" s="163"/>
      <c r="AC105" s="163" t="s">
        <v>269</v>
      </c>
      <c r="AD105" s="440">
        <f t="shared" ref="AD105:AD116" si="2">M105*R105</f>
        <v>100000</v>
      </c>
      <c r="AE105" s="137" t="s">
        <v>261</v>
      </c>
      <c r="AF105" s="770"/>
      <c r="AG105" s="163"/>
      <c r="AH105" s="46"/>
      <c r="AI105" s="39"/>
      <c r="AJ105" s="46"/>
    </row>
    <row r="106" spans="1:36" s="38" customFormat="1" ht="21" customHeight="1">
      <c r="A106" s="776"/>
      <c r="B106" s="717"/>
      <c r="C106" s="717"/>
      <c r="D106" s="688"/>
      <c r="E106" s="688"/>
      <c r="F106" s="729"/>
      <c r="G106" s="434" t="s">
        <v>395</v>
      </c>
      <c r="H106" s="442"/>
      <c r="I106" s="442"/>
      <c r="J106" s="442"/>
      <c r="K106" s="442"/>
      <c r="L106" s="442"/>
      <c r="M106" s="797">
        <v>50000</v>
      </c>
      <c r="N106" s="797"/>
      <c r="O106" s="797"/>
      <c r="P106" s="163" t="s">
        <v>387</v>
      </c>
      <c r="Q106" s="163" t="s">
        <v>388</v>
      </c>
      <c r="R106" s="163">
        <v>2</v>
      </c>
      <c r="S106" s="435" t="s">
        <v>391</v>
      </c>
      <c r="T106" s="163"/>
      <c r="U106" s="163"/>
      <c r="V106" s="163"/>
      <c r="W106" s="138"/>
      <c r="X106" s="138"/>
      <c r="Y106" s="163"/>
      <c r="Z106" s="163"/>
      <c r="AA106" s="163"/>
      <c r="AB106" s="163"/>
      <c r="AC106" s="163" t="s">
        <v>269</v>
      </c>
      <c r="AD106" s="440">
        <f t="shared" si="2"/>
        <v>100000</v>
      </c>
      <c r="AE106" s="137" t="s">
        <v>261</v>
      </c>
      <c r="AF106" s="770"/>
      <c r="AG106" s="163"/>
      <c r="AH106" s="46"/>
      <c r="AI106" s="39"/>
      <c r="AJ106" s="46"/>
    </row>
    <row r="107" spans="1:36" s="38" customFormat="1" ht="21" customHeight="1">
      <c r="A107" s="776"/>
      <c r="B107" s="717"/>
      <c r="C107" s="717"/>
      <c r="D107" s="688"/>
      <c r="E107" s="688"/>
      <c r="F107" s="729"/>
      <c r="G107" s="692" t="s">
        <v>586</v>
      </c>
      <c r="H107" s="693"/>
      <c r="I107" s="693"/>
      <c r="J107" s="693"/>
      <c r="K107" s="442"/>
      <c r="L107" s="442"/>
      <c r="M107" s="797">
        <v>50000</v>
      </c>
      <c r="N107" s="797"/>
      <c r="O107" s="797"/>
      <c r="P107" s="163" t="s">
        <v>387</v>
      </c>
      <c r="Q107" s="163" t="s">
        <v>388</v>
      </c>
      <c r="R107" s="163">
        <v>2</v>
      </c>
      <c r="S107" s="435" t="s">
        <v>391</v>
      </c>
      <c r="T107" s="163"/>
      <c r="U107" s="163"/>
      <c r="V107" s="163"/>
      <c r="W107" s="138"/>
      <c r="X107" s="138"/>
      <c r="Y107" s="163"/>
      <c r="Z107" s="163"/>
      <c r="AA107" s="163"/>
      <c r="AB107" s="163"/>
      <c r="AC107" s="163" t="s">
        <v>269</v>
      </c>
      <c r="AD107" s="440">
        <f t="shared" si="2"/>
        <v>100000</v>
      </c>
      <c r="AE107" s="137" t="s">
        <v>261</v>
      </c>
      <c r="AF107" s="770"/>
      <c r="AG107" s="163"/>
      <c r="AH107" s="46"/>
      <c r="AI107" s="39"/>
      <c r="AJ107" s="46"/>
    </row>
    <row r="108" spans="1:36" s="38" customFormat="1" ht="21" customHeight="1">
      <c r="A108" s="776"/>
      <c r="B108" s="717"/>
      <c r="C108" s="717"/>
      <c r="D108" s="688"/>
      <c r="E108" s="688"/>
      <c r="F108" s="729"/>
      <c r="G108" s="692" t="s">
        <v>396</v>
      </c>
      <c r="H108" s="720"/>
      <c r="I108" s="720"/>
      <c r="J108" s="720"/>
      <c r="K108" s="720"/>
      <c r="L108" s="720"/>
      <c r="M108" s="797">
        <v>50000</v>
      </c>
      <c r="N108" s="797"/>
      <c r="O108" s="797"/>
      <c r="P108" s="163" t="s">
        <v>387</v>
      </c>
      <c r="Q108" s="163" t="s">
        <v>388</v>
      </c>
      <c r="R108" s="163">
        <v>2</v>
      </c>
      <c r="S108" s="435" t="s">
        <v>391</v>
      </c>
      <c r="T108" s="163"/>
      <c r="U108" s="163"/>
      <c r="V108" s="163"/>
      <c r="W108" s="138"/>
      <c r="X108" s="138"/>
      <c r="Y108" s="163"/>
      <c r="Z108" s="163"/>
      <c r="AA108" s="163"/>
      <c r="AB108" s="163"/>
      <c r="AC108" s="163" t="s">
        <v>269</v>
      </c>
      <c r="AD108" s="440">
        <f t="shared" si="2"/>
        <v>100000</v>
      </c>
      <c r="AE108" s="137" t="s">
        <v>261</v>
      </c>
      <c r="AF108" s="770"/>
      <c r="AG108" s="163"/>
      <c r="AH108" s="46"/>
      <c r="AI108" s="39"/>
      <c r="AJ108" s="46"/>
    </row>
    <row r="109" spans="1:36" s="38" customFormat="1" ht="21" customHeight="1">
      <c r="A109" s="776"/>
      <c r="B109" s="717"/>
      <c r="C109" s="717"/>
      <c r="D109" s="688"/>
      <c r="E109" s="688"/>
      <c r="F109" s="729"/>
      <c r="G109" s="692" t="s">
        <v>587</v>
      </c>
      <c r="H109" s="693"/>
      <c r="I109" s="693"/>
      <c r="J109" s="693"/>
      <c r="K109" s="693"/>
      <c r="L109" s="693"/>
      <c r="M109" s="804">
        <v>50000</v>
      </c>
      <c r="N109" s="804"/>
      <c r="O109" s="804"/>
      <c r="P109" s="163" t="s">
        <v>42</v>
      </c>
      <c r="Q109" s="163" t="s">
        <v>43</v>
      </c>
      <c r="R109" s="163">
        <v>6</v>
      </c>
      <c r="S109" s="435" t="s">
        <v>391</v>
      </c>
      <c r="T109" s="163"/>
      <c r="U109" s="163"/>
      <c r="V109" s="163"/>
      <c r="W109" s="138"/>
      <c r="X109" s="138"/>
      <c r="Y109" s="163"/>
      <c r="Z109" s="163"/>
      <c r="AA109" s="163"/>
      <c r="AB109" s="163"/>
      <c r="AC109" s="163" t="s">
        <v>269</v>
      </c>
      <c r="AD109" s="440">
        <f t="shared" si="2"/>
        <v>300000</v>
      </c>
      <c r="AE109" s="137" t="s">
        <v>525</v>
      </c>
      <c r="AF109" s="770"/>
      <c r="AG109" s="163"/>
      <c r="AH109" s="46"/>
      <c r="AI109" s="39"/>
      <c r="AJ109" s="46"/>
    </row>
    <row r="110" spans="1:36" s="38" customFormat="1" ht="21" customHeight="1">
      <c r="A110" s="776"/>
      <c r="B110" s="717"/>
      <c r="C110" s="717"/>
      <c r="D110" s="688"/>
      <c r="E110" s="688"/>
      <c r="F110" s="729"/>
      <c r="G110" s="692" t="s">
        <v>588</v>
      </c>
      <c r="H110" s="693"/>
      <c r="I110" s="693"/>
      <c r="J110" s="693"/>
      <c r="K110" s="693"/>
      <c r="L110" s="693"/>
      <c r="M110" s="797">
        <v>50000</v>
      </c>
      <c r="N110" s="797"/>
      <c r="O110" s="797"/>
      <c r="P110" s="163" t="s">
        <v>42</v>
      </c>
      <c r="Q110" s="163" t="s">
        <v>43</v>
      </c>
      <c r="R110" s="163">
        <v>2</v>
      </c>
      <c r="S110" s="435" t="s">
        <v>0</v>
      </c>
      <c r="T110" s="163"/>
      <c r="U110" s="163"/>
      <c r="V110" s="163"/>
      <c r="W110" s="138"/>
      <c r="X110" s="138"/>
      <c r="Y110" s="163"/>
      <c r="Z110" s="163"/>
      <c r="AA110" s="163"/>
      <c r="AB110" s="163"/>
      <c r="AC110" s="163" t="s">
        <v>269</v>
      </c>
      <c r="AD110" s="440">
        <f t="shared" si="2"/>
        <v>100000</v>
      </c>
      <c r="AE110" s="137" t="s">
        <v>261</v>
      </c>
      <c r="AF110" s="770"/>
      <c r="AG110" s="163"/>
      <c r="AH110" s="46"/>
      <c r="AI110" s="39"/>
      <c r="AJ110" s="46"/>
    </row>
    <row r="111" spans="1:36" s="38" customFormat="1" ht="21" customHeight="1">
      <c r="A111" s="776"/>
      <c r="B111" s="717"/>
      <c r="C111" s="717"/>
      <c r="D111" s="688"/>
      <c r="E111" s="688"/>
      <c r="F111" s="729"/>
      <c r="G111" s="692" t="s">
        <v>624</v>
      </c>
      <c r="H111" s="693"/>
      <c r="I111" s="693"/>
      <c r="J111" s="693"/>
      <c r="K111" s="693"/>
      <c r="L111" s="693"/>
      <c r="M111" s="797">
        <v>50000</v>
      </c>
      <c r="N111" s="797"/>
      <c r="O111" s="797"/>
      <c r="P111" s="163" t="s">
        <v>387</v>
      </c>
      <c r="Q111" s="163" t="s">
        <v>388</v>
      </c>
      <c r="R111" s="163">
        <v>2</v>
      </c>
      <c r="S111" s="435" t="s">
        <v>391</v>
      </c>
      <c r="T111" s="163"/>
      <c r="U111" s="163"/>
      <c r="V111" s="163"/>
      <c r="W111" s="138"/>
      <c r="X111" s="138"/>
      <c r="Y111" s="163"/>
      <c r="Z111" s="163"/>
      <c r="AA111" s="163"/>
      <c r="AB111" s="163"/>
      <c r="AC111" s="163" t="s">
        <v>269</v>
      </c>
      <c r="AD111" s="440">
        <f t="shared" si="2"/>
        <v>100000</v>
      </c>
      <c r="AE111" s="137" t="s">
        <v>261</v>
      </c>
      <c r="AF111" s="770"/>
      <c r="AG111" s="163"/>
      <c r="AH111" s="46"/>
      <c r="AI111" s="39"/>
      <c r="AJ111" s="46"/>
    </row>
    <row r="112" spans="1:36" s="38" customFormat="1" ht="21" customHeight="1">
      <c r="A112" s="776"/>
      <c r="B112" s="717"/>
      <c r="C112" s="717"/>
      <c r="D112" s="688"/>
      <c r="E112" s="688"/>
      <c r="F112" s="729"/>
      <c r="G112" s="692" t="s">
        <v>397</v>
      </c>
      <c r="H112" s="693"/>
      <c r="I112" s="693"/>
      <c r="J112" s="693"/>
      <c r="K112" s="693"/>
      <c r="L112" s="693"/>
      <c r="M112" s="797">
        <v>50000</v>
      </c>
      <c r="N112" s="797"/>
      <c r="O112" s="797"/>
      <c r="P112" s="163" t="s">
        <v>387</v>
      </c>
      <c r="Q112" s="163" t="s">
        <v>388</v>
      </c>
      <c r="R112" s="163">
        <v>2</v>
      </c>
      <c r="S112" s="435" t="s">
        <v>391</v>
      </c>
      <c r="T112" s="163"/>
      <c r="U112" s="163"/>
      <c r="V112" s="163"/>
      <c r="W112" s="138"/>
      <c r="X112" s="138"/>
      <c r="Y112" s="163"/>
      <c r="Z112" s="163"/>
      <c r="AA112" s="163"/>
      <c r="AB112" s="163"/>
      <c r="AC112" s="163" t="s">
        <v>269</v>
      </c>
      <c r="AD112" s="440">
        <f t="shared" si="2"/>
        <v>100000</v>
      </c>
      <c r="AE112" s="137" t="s">
        <v>261</v>
      </c>
      <c r="AF112" s="770"/>
      <c r="AG112" s="163"/>
      <c r="AH112" s="46"/>
      <c r="AI112" s="39"/>
      <c r="AJ112" s="46"/>
    </row>
    <row r="113" spans="1:36" s="38" customFormat="1" ht="21" customHeight="1">
      <c r="A113" s="776"/>
      <c r="B113" s="717"/>
      <c r="C113" s="717"/>
      <c r="D113" s="688"/>
      <c r="E113" s="688"/>
      <c r="F113" s="729"/>
      <c r="G113" s="692" t="s">
        <v>276</v>
      </c>
      <c r="H113" s="720"/>
      <c r="I113" s="720"/>
      <c r="J113" s="720"/>
      <c r="K113" s="720"/>
      <c r="L113" s="720"/>
      <c r="M113" s="797">
        <v>80000</v>
      </c>
      <c r="N113" s="797"/>
      <c r="O113" s="797"/>
      <c r="P113" s="163" t="s">
        <v>261</v>
      </c>
      <c r="Q113" s="163" t="s">
        <v>262</v>
      </c>
      <c r="R113" s="163">
        <v>12</v>
      </c>
      <c r="S113" s="435" t="s">
        <v>268</v>
      </c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 t="s">
        <v>269</v>
      </c>
      <c r="AD113" s="440">
        <f t="shared" si="2"/>
        <v>960000</v>
      </c>
      <c r="AE113" s="137" t="s">
        <v>261</v>
      </c>
      <c r="AF113" s="770"/>
      <c r="AG113" s="163"/>
      <c r="AH113" s="46"/>
      <c r="AI113" s="39"/>
      <c r="AJ113" s="46"/>
    </row>
    <row r="114" spans="1:36" s="38" customFormat="1" ht="21" customHeight="1">
      <c r="A114" s="776"/>
      <c r="B114" s="717"/>
      <c r="C114" s="717"/>
      <c r="D114" s="688"/>
      <c r="E114" s="688"/>
      <c r="F114" s="729"/>
      <c r="G114" s="692" t="s">
        <v>398</v>
      </c>
      <c r="H114" s="693"/>
      <c r="I114" s="693"/>
      <c r="J114" s="693"/>
      <c r="K114" s="693"/>
      <c r="L114" s="693"/>
      <c r="M114" s="797">
        <v>200000</v>
      </c>
      <c r="N114" s="797"/>
      <c r="O114" s="797"/>
      <c r="P114" s="163" t="s">
        <v>261</v>
      </c>
      <c r="Q114" s="163" t="s">
        <v>262</v>
      </c>
      <c r="R114" s="163">
        <v>2</v>
      </c>
      <c r="S114" s="435" t="s">
        <v>268</v>
      </c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 t="s">
        <v>269</v>
      </c>
      <c r="AD114" s="440">
        <f t="shared" si="2"/>
        <v>400000</v>
      </c>
      <c r="AE114" s="137" t="s">
        <v>261</v>
      </c>
      <c r="AF114" s="770"/>
      <c r="AG114" s="163"/>
      <c r="AH114" s="46"/>
      <c r="AI114" s="39"/>
      <c r="AJ114" s="46"/>
    </row>
    <row r="115" spans="1:36" s="38" customFormat="1" ht="21" customHeight="1">
      <c r="A115" s="776"/>
      <c r="B115" s="717"/>
      <c r="C115" s="717"/>
      <c r="D115" s="688"/>
      <c r="E115" s="688"/>
      <c r="F115" s="729"/>
      <c r="G115" s="692" t="s">
        <v>399</v>
      </c>
      <c r="H115" s="693"/>
      <c r="I115" s="693"/>
      <c r="J115" s="693"/>
      <c r="K115" s="693"/>
      <c r="L115" s="693"/>
      <c r="M115" s="797">
        <v>100000</v>
      </c>
      <c r="N115" s="797"/>
      <c r="O115" s="797"/>
      <c r="P115" s="163" t="s">
        <v>261</v>
      </c>
      <c r="Q115" s="163" t="s">
        <v>262</v>
      </c>
      <c r="R115" s="163">
        <v>1</v>
      </c>
      <c r="S115" s="435" t="s">
        <v>268</v>
      </c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 t="s">
        <v>269</v>
      </c>
      <c r="AD115" s="440">
        <f t="shared" si="2"/>
        <v>100000</v>
      </c>
      <c r="AE115" s="137" t="s">
        <v>261</v>
      </c>
      <c r="AF115" s="770"/>
      <c r="AG115" s="163"/>
      <c r="AH115" s="46"/>
      <c r="AI115" s="39"/>
      <c r="AJ115" s="46"/>
    </row>
    <row r="116" spans="1:36" s="38" customFormat="1" ht="21" customHeight="1">
      <c r="A116" s="776"/>
      <c r="B116" s="717"/>
      <c r="C116" s="717"/>
      <c r="D116" s="688"/>
      <c r="E116" s="688"/>
      <c r="F116" s="729"/>
      <c r="G116" s="692" t="s">
        <v>400</v>
      </c>
      <c r="H116" s="693"/>
      <c r="I116" s="693"/>
      <c r="J116" s="693"/>
      <c r="K116" s="693"/>
      <c r="L116" s="693"/>
      <c r="M116" s="797">
        <v>30000</v>
      </c>
      <c r="N116" s="797"/>
      <c r="O116" s="797"/>
      <c r="P116" s="163" t="s">
        <v>261</v>
      </c>
      <c r="Q116" s="163" t="s">
        <v>262</v>
      </c>
      <c r="R116" s="163">
        <v>2</v>
      </c>
      <c r="S116" s="435" t="s">
        <v>268</v>
      </c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 t="s">
        <v>269</v>
      </c>
      <c r="AD116" s="440">
        <f t="shared" si="2"/>
        <v>60000</v>
      </c>
      <c r="AE116" s="137" t="s">
        <v>261</v>
      </c>
      <c r="AF116" s="770"/>
      <c r="AG116" s="163"/>
      <c r="AH116" s="46"/>
      <c r="AI116" s="39"/>
      <c r="AJ116" s="46"/>
    </row>
    <row r="117" spans="1:36" s="38" customFormat="1" ht="21" customHeight="1">
      <c r="A117" s="776"/>
      <c r="B117" s="717"/>
      <c r="C117" s="717"/>
      <c r="D117" s="688"/>
      <c r="E117" s="688"/>
      <c r="F117" s="729"/>
      <c r="G117" s="692" t="s">
        <v>401</v>
      </c>
      <c r="H117" s="693"/>
      <c r="I117" s="693"/>
      <c r="J117" s="693"/>
      <c r="K117" s="693"/>
      <c r="L117" s="693"/>
      <c r="M117" s="797">
        <v>50000</v>
      </c>
      <c r="N117" s="797"/>
      <c r="O117" s="797"/>
      <c r="P117" s="163" t="s">
        <v>261</v>
      </c>
      <c r="Q117" s="163" t="s">
        <v>262</v>
      </c>
      <c r="R117" s="163">
        <v>4</v>
      </c>
      <c r="S117" s="435" t="s">
        <v>268</v>
      </c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 t="s">
        <v>269</v>
      </c>
      <c r="AD117" s="440">
        <f t="shared" ref="AD117" si="3">M117*R117</f>
        <v>200000</v>
      </c>
      <c r="AE117" s="137" t="s">
        <v>261</v>
      </c>
      <c r="AF117" s="770"/>
      <c r="AG117" s="163"/>
      <c r="AH117" s="46"/>
      <c r="AI117" s="39"/>
      <c r="AJ117" s="46"/>
    </row>
    <row r="118" spans="1:36" s="38" customFormat="1" ht="24" customHeight="1" thickBot="1">
      <c r="A118" s="776"/>
      <c r="B118" s="717"/>
      <c r="C118" s="717"/>
      <c r="D118" s="688"/>
      <c r="E118" s="688"/>
      <c r="F118" s="729"/>
      <c r="G118" s="692" t="s">
        <v>275</v>
      </c>
      <c r="H118" s="693"/>
      <c r="I118" s="693"/>
      <c r="J118" s="693"/>
      <c r="K118" s="693"/>
      <c r="L118" s="693"/>
      <c r="M118" s="797">
        <v>50000</v>
      </c>
      <c r="N118" s="797"/>
      <c r="O118" s="797"/>
      <c r="P118" s="163" t="s">
        <v>261</v>
      </c>
      <c r="Q118" s="163" t="s">
        <v>262</v>
      </c>
      <c r="R118" s="163">
        <v>1</v>
      </c>
      <c r="S118" s="435" t="s">
        <v>268</v>
      </c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 t="s">
        <v>269</v>
      </c>
      <c r="AD118" s="440">
        <f>M118*R118</f>
        <v>50000</v>
      </c>
      <c r="AE118" s="137" t="s">
        <v>261</v>
      </c>
      <c r="AF118" s="770"/>
      <c r="AG118" s="163"/>
      <c r="AH118" s="46"/>
      <c r="AI118" s="135"/>
      <c r="AJ118" s="46"/>
    </row>
    <row r="119" spans="1:36" s="38" customFormat="1" ht="28.5" customHeight="1">
      <c r="A119" s="776"/>
      <c r="B119" s="717"/>
      <c r="C119" s="717"/>
      <c r="D119" s="688"/>
      <c r="E119" s="688"/>
      <c r="F119" s="729"/>
      <c r="G119" s="747" t="s">
        <v>227</v>
      </c>
      <c r="H119" s="748"/>
      <c r="I119" s="748"/>
      <c r="J119" s="749"/>
      <c r="K119" s="749"/>
      <c r="L119" s="749"/>
      <c r="M119" s="148"/>
      <c r="N119" s="148"/>
      <c r="O119" s="148"/>
      <c r="P119" s="149"/>
      <c r="Q119" s="149"/>
      <c r="R119" s="149"/>
      <c r="S119" s="160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50">
        <f>SUM(AD105:AD118)</f>
        <v>2770000</v>
      </c>
      <c r="AE119" s="161" t="s">
        <v>261</v>
      </c>
      <c r="AF119" s="132"/>
      <c r="AG119" s="132"/>
      <c r="AH119" s="128"/>
      <c r="AI119" s="128"/>
      <c r="AJ119" s="67"/>
    </row>
    <row r="120" spans="1:36" s="38" customFormat="1" ht="28.5" customHeight="1">
      <c r="A120" s="776"/>
      <c r="B120" s="717"/>
      <c r="C120" s="717"/>
      <c r="D120" s="688"/>
      <c r="E120" s="688"/>
      <c r="F120" s="702"/>
      <c r="G120" s="759" t="s">
        <v>277</v>
      </c>
      <c r="H120" s="760"/>
      <c r="I120" s="760"/>
      <c r="J120" s="760"/>
      <c r="K120" s="760"/>
      <c r="L120" s="760"/>
      <c r="M120" s="457"/>
      <c r="N120" s="457"/>
      <c r="O120" s="457"/>
      <c r="P120" s="156"/>
      <c r="Q120" s="156"/>
      <c r="R120" s="156"/>
      <c r="S120" s="309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9"/>
      <c r="AE120" s="165"/>
      <c r="AF120" s="132"/>
      <c r="AG120" s="132"/>
      <c r="AI120" s="39"/>
      <c r="AJ120" s="67"/>
    </row>
    <row r="121" spans="1:36" s="38" customFormat="1" ht="24.75" customHeight="1">
      <c r="A121" s="776"/>
      <c r="B121" s="717"/>
      <c r="C121" s="717"/>
      <c r="D121" s="688"/>
      <c r="E121" s="688"/>
      <c r="F121" s="702"/>
      <c r="G121" s="692" t="s">
        <v>610</v>
      </c>
      <c r="H121" s="693"/>
      <c r="I121" s="693"/>
      <c r="J121" s="693"/>
      <c r="K121" s="437"/>
      <c r="L121" s="440"/>
      <c r="M121" s="797">
        <v>376600</v>
      </c>
      <c r="N121" s="797"/>
      <c r="O121" s="797"/>
      <c r="P121" s="132" t="s">
        <v>261</v>
      </c>
      <c r="Q121" s="132" t="s">
        <v>262</v>
      </c>
      <c r="R121" s="132">
        <v>12</v>
      </c>
      <c r="S121" s="462" t="s">
        <v>402</v>
      </c>
      <c r="T121" s="132"/>
      <c r="U121" s="132"/>
      <c r="V121" s="817"/>
      <c r="W121" s="817"/>
      <c r="X121" s="132"/>
      <c r="Y121" s="132"/>
      <c r="Z121" s="132"/>
      <c r="AA121" s="132"/>
      <c r="AB121" s="132"/>
      <c r="AC121" s="132" t="s">
        <v>269</v>
      </c>
      <c r="AD121" s="443">
        <f>M121*R121+V121*Z121</f>
        <v>4519200</v>
      </c>
      <c r="AE121" s="166" t="s">
        <v>261</v>
      </c>
      <c r="AF121" s="132"/>
      <c r="AG121" s="132"/>
      <c r="AI121" s="39"/>
      <c r="AJ121" s="67"/>
    </row>
    <row r="122" spans="1:36" s="38" customFormat="1" ht="3" customHeight="1" thickBot="1">
      <c r="A122" s="776"/>
      <c r="B122" s="717"/>
      <c r="C122" s="717"/>
      <c r="D122" s="688"/>
      <c r="E122" s="688"/>
      <c r="F122" s="702"/>
      <c r="G122" s="733"/>
      <c r="H122" s="734"/>
      <c r="I122" s="734"/>
      <c r="J122" s="734"/>
      <c r="K122" s="734"/>
      <c r="L122" s="734"/>
      <c r="M122" s="816"/>
      <c r="N122" s="816"/>
      <c r="O122" s="816"/>
      <c r="P122" s="132"/>
      <c r="Q122" s="132"/>
      <c r="R122" s="132"/>
      <c r="S122" s="462"/>
      <c r="T122" s="132"/>
      <c r="U122" s="132"/>
      <c r="V122" s="818"/>
      <c r="W122" s="818"/>
      <c r="X122" s="132"/>
      <c r="Y122" s="132"/>
      <c r="Z122" s="132"/>
      <c r="AA122" s="132"/>
      <c r="AB122" s="132"/>
      <c r="AC122" s="132"/>
      <c r="AD122" s="443"/>
      <c r="AE122" s="166"/>
      <c r="AF122" s="132"/>
      <c r="AG122" s="132"/>
      <c r="AI122" s="39"/>
      <c r="AJ122" s="67"/>
    </row>
    <row r="123" spans="1:36" s="38" customFormat="1" ht="24" customHeight="1">
      <c r="A123" s="776"/>
      <c r="B123" s="717"/>
      <c r="C123" s="717"/>
      <c r="D123" s="688"/>
      <c r="E123" s="688"/>
      <c r="F123" s="729"/>
      <c r="G123" s="713" t="s">
        <v>227</v>
      </c>
      <c r="H123" s="714"/>
      <c r="I123" s="714"/>
      <c r="J123" s="715"/>
      <c r="K123" s="716"/>
      <c r="L123" s="716"/>
      <c r="M123" s="147"/>
      <c r="N123" s="147"/>
      <c r="O123" s="147"/>
      <c r="P123" s="133"/>
      <c r="Q123" s="133"/>
      <c r="R123" s="133"/>
      <c r="S123" s="162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4">
        <f>SUM(AD121:AD121)</f>
        <v>4519200</v>
      </c>
      <c r="AE123" s="143" t="s">
        <v>261</v>
      </c>
      <c r="AF123" s="163"/>
      <c r="AG123" s="163"/>
      <c r="AI123" s="39"/>
      <c r="AJ123" s="67"/>
    </row>
    <row r="124" spans="1:36" s="38" customFormat="1" ht="24" customHeight="1">
      <c r="A124" s="776"/>
      <c r="B124" s="717"/>
      <c r="C124" s="717"/>
      <c r="D124" s="688"/>
      <c r="E124" s="688"/>
      <c r="F124" s="729"/>
      <c r="G124" s="708" t="s">
        <v>278</v>
      </c>
      <c r="H124" s="709"/>
      <c r="I124" s="709"/>
      <c r="J124" s="709"/>
      <c r="K124" s="709"/>
      <c r="L124" s="709"/>
      <c r="M124" s="370"/>
      <c r="N124" s="370"/>
      <c r="O124" s="370"/>
      <c r="P124" s="371"/>
      <c r="Q124" s="371"/>
      <c r="R124" s="371"/>
      <c r="S124" s="456"/>
      <c r="T124" s="371"/>
      <c r="U124" s="371"/>
      <c r="V124" s="371"/>
      <c r="W124" s="371"/>
      <c r="X124" s="371"/>
      <c r="Y124" s="371"/>
      <c r="Z124" s="371"/>
      <c r="AA124" s="371"/>
      <c r="AB124" s="371"/>
      <c r="AC124" s="371"/>
      <c r="AD124" s="372"/>
      <c r="AE124" s="373"/>
      <c r="AF124" s="163"/>
      <c r="AG124" s="163"/>
      <c r="AI124" s="39"/>
      <c r="AJ124" s="67"/>
    </row>
    <row r="125" spans="1:36" s="38" customFormat="1" ht="27" customHeight="1" thickBot="1">
      <c r="A125" s="776"/>
      <c r="B125" s="717"/>
      <c r="C125" s="717"/>
      <c r="D125" s="688"/>
      <c r="E125" s="688"/>
      <c r="F125" s="729"/>
      <c r="G125" s="744" t="s">
        <v>403</v>
      </c>
      <c r="H125" s="745"/>
      <c r="I125" s="745"/>
      <c r="J125" s="745"/>
      <c r="K125" s="746"/>
      <c r="L125" s="746"/>
      <c r="M125" s="797">
        <v>100000</v>
      </c>
      <c r="N125" s="797"/>
      <c r="O125" s="797"/>
      <c r="P125" s="163" t="s">
        <v>387</v>
      </c>
      <c r="Q125" s="163" t="s">
        <v>388</v>
      </c>
      <c r="R125" s="163">
        <v>2</v>
      </c>
      <c r="S125" s="435" t="s">
        <v>389</v>
      </c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 t="s">
        <v>390</v>
      </c>
      <c r="AD125" s="440">
        <f>M125*R125</f>
        <v>200000</v>
      </c>
      <c r="AE125" s="141" t="s">
        <v>387</v>
      </c>
      <c r="AF125" s="163"/>
      <c r="AG125" s="163"/>
      <c r="AH125" s="131"/>
      <c r="AI125" s="39"/>
      <c r="AJ125" s="67"/>
    </row>
    <row r="126" spans="1:36" s="38" customFormat="1" ht="24" customHeight="1">
      <c r="A126" s="776"/>
      <c r="B126" s="717"/>
      <c r="C126" s="717"/>
      <c r="D126" s="688"/>
      <c r="E126" s="688"/>
      <c r="F126" s="729"/>
      <c r="G126" s="713" t="s">
        <v>227</v>
      </c>
      <c r="H126" s="714"/>
      <c r="I126" s="714"/>
      <c r="J126" s="715"/>
      <c r="K126" s="716"/>
      <c r="L126" s="716"/>
      <c r="M126" s="147"/>
      <c r="N126" s="147"/>
      <c r="O126" s="147"/>
      <c r="P126" s="133"/>
      <c r="Q126" s="133"/>
      <c r="R126" s="133"/>
      <c r="S126" s="162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4">
        <f>SUM(AD125)</f>
        <v>200000</v>
      </c>
      <c r="AE126" s="143" t="s">
        <v>261</v>
      </c>
      <c r="AF126" s="163"/>
      <c r="AG126" s="163"/>
      <c r="AI126" s="39"/>
      <c r="AJ126" s="67"/>
    </row>
    <row r="127" spans="1:36" s="38" customFormat="1" ht="24" customHeight="1">
      <c r="A127" s="776"/>
      <c r="B127" s="717"/>
      <c r="C127" s="717"/>
      <c r="D127" s="688"/>
      <c r="E127" s="688"/>
      <c r="F127" s="729"/>
      <c r="G127" s="708" t="s">
        <v>279</v>
      </c>
      <c r="H127" s="709"/>
      <c r="I127" s="709"/>
      <c r="J127" s="709"/>
      <c r="K127" s="709"/>
      <c r="L127" s="709"/>
      <c r="M127" s="370"/>
      <c r="N127" s="370"/>
      <c r="O127" s="370"/>
      <c r="P127" s="371"/>
      <c r="Q127" s="371"/>
      <c r="R127" s="371"/>
      <c r="S127" s="456"/>
      <c r="T127" s="371"/>
      <c r="U127" s="371"/>
      <c r="V127" s="371"/>
      <c r="W127" s="371"/>
      <c r="X127" s="371"/>
      <c r="Y127" s="371"/>
      <c r="Z127" s="371"/>
      <c r="AA127" s="371"/>
      <c r="AB127" s="371"/>
      <c r="AC127" s="371"/>
      <c r="AD127" s="370"/>
      <c r="AE127" s="373"/>
      <c r="AF127" s="810"/>
      <c r="AG127" s="163"/>
      <c r="AI127" s="39"/>
      <c r="AJ127" s="67"/>
    </row>
    <row r="128" spans="1:36" s="38" customFormat="1" ht="22.5" customHeight="1">
      <c r="A128" s="776"/>
      <c r="B128" s="717"/>
      <c r="C128" s="717"/>
      <c r="D128" s="688"/>
      <c r="E128" s="688"/>
      <c r="F128" s="729"/>
      <c r="G128" s="692" t="s">
        <v>404</v>
      </c>
      <c r="H128" s="693"/>
      <c r="I128" s="693"/>
      <c r="J128" s="693"/>
      <c r="K128" s="693"/>
      <c r="L128" s="693"/>
      <c r="M128" s="762">
        <v>100000</v>
      </c>
      <c r="N128" s="762"/>
      <c r="O128" s="762"/>
      <c r="P128" s="163" t="s">
        <v>261</v>
      </c>
      <c r="Q128" s="163" t="s">
        <v>262</v>
      </c>
      <c r="R128" s="163">
        <v>4</v>
      </c>
      <c r="S128" s="435" t="s">
        <v>163</v>
      </c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 t="s">
        <v>269</v>
      </c>
      <c r="AD128" s="440">
        <f>M128*R128</f>
        <v>400000</v>
      </c>
      <c r="AE128" s="137" t="s">
        <v>261</v>
      </c>
      <c r="AF128" s="811"/>
      <c r="AG128" s="163"/>
      <c r="AH128" s="131"/>
      <c r="AI128" s="39"/>
      <c r="AJ128" s="46"/>
    </row>
    <row r="129" spans="1:36" s="38" customFormat="1" ht="22.5" customHeight="1">
      <c r="A129" s="776"/>
      <c r="B129" s="717"/>
      <c r="C129" s="717"/>
      <c r="D129" s="688"/>
      <c r="E129" s="688"/>
      <c r="F129" s="729"/>
      <c r="G129" s="434" t="s">
        <v>600</v>
      </c>
      <c r="H129" s="435"/>
      <c r="I129" s="435"/>
      <c r="J129" s="435"/>
      <c r="K129" s="435"/>
      <c r="L129" s="435"/>
      <c r="M129" s="762">
        <v>100000</v>
      </c>
      <c r="N129" s="762"/>
      <c r="O129" s="762"/>
      <c r="P129" s="163" t="s">
        <v>601</v>
      </c>
      <c r="Q129" s="163" t="s">
        <v>602</v>
      </c>
      <c r="R129" s="163">
        <v>1</v>
      </c>
      <c r="S129" s="435" t="s">
        <v>603</v>
      </c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 t="s">
        <v>269</v>
      </c>
      <c r="AD129" s="440">
        <f>M129*R129</f>
        <v>100000</v>
      </c>
      <c r="AE129" s="137" t="s">
        <v>601</v>
      </c>
      <c r="AF129" s="811"/>
      <c r="AG129" s="163"/>
      <c r="AH129" s="131"/>
      <c r="AI129" s="39"/>
      <c r="AJ129" s="46"/>
    </row>
    <row r="130" spans="1:36" s="38" customFormat="1" ht="22.5" customHeight="1">
      <c r="A130" s="776"/>
      <c r="B130" s="717"/>
      <c r="C130" s="717"/>
      <c r="D130" s="688"/>
      <c r="E130" s="688"/>
      <c r="F130" s="729"/>
      <c r="G130" s="692" t="s">
        <v>405</v>
      </c>
      <c r="H130" s="693"/>
      <c r="I130" s="693"/>
      <c r="J130" s="693"/>
      <c r="K130" s="693"/>
      <c r="L130" s="693"/>
      <c r="M130" s="762">
        <v>100000</v>
      </c>
      <c r="N130" s="762"/>
      <c r="O130" s="762"/>
      <c r="P130" s="163" t="s">
        <v>261</v>
      </c>
      <c r="Q130" s="163" t="s">
        <v>262</v>
      </c>
      <c r="R130" s="163">
        <v>1</v>
      </c>
      <c r="S130" s="435" t="s">
        <v>163</v>
      </c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 t="s">
        <v>269</v>
      </c>
      <c r="AD130" s="440">
        <f>M130*R130</f>
        <v>100000</v>
      </c>
      <c r="AE130" s="137" t="s">
        <v>261</v>
      </c>
      <c r="AF130" s="811"/>
      <c r="AG130" s="163"/>
      <c r="AH130" s="131"/>
      <c r="AI130" s="39"/>
      <c r="AJ130" s="46"/>
    </row>
    <row r="131" spans="1:36" s="38" customFormat="1" ht="22.5" customHeight="1" thickBot="1">
      <c r="A131" s="776"/>
      <c r="B131" s="717"/>
      <c r="C131" s="717"/>
      <c r="D131" s="688"/>
      <c r="E131" s="688"/>
      <c r="F131" s="729"/>
      <c r="G131" s="733" t="s">
        <v>406</v>
      </c>
      <c r="H131" s="734"/>
      <c r="I131" s="734"/>
      <c r="J131" s="734"/>
      <c r="K131" s="734"/>
      <c r="L131" s="734"/>
      <c r="M131" s="772">
        <v>60000</v>
      </c>
      <c r="N131" s="772"/>
      <c r="O131" s="772"/>
      <c r="P131" s="450" t="s">
        <v>261</v>
      </c>
      <c r="Q131" s="450" t="s">
        <v>262</v>
      </c>
      <c r="R131" s="450">
        <v>2</v>
      </c>
      <c r="S131" s="438" t="s">
        <v>163</v>
      </c>
      <c r="T131" s="450"/>
      <c r="U131" s="450"/>
      <c r="V131" s="450"/>
      <c r="W131" s="450"/>
      <c r="X131" s="450"/>
      <c r="Y131" s="450"/>
      <c r="Z131" s="450"/>
      <c r="AA131" s="450"/>
      <c r="AB131" s="450"/>
      <c r="AC131" s="450" t="s">
        <v>269</v>
      </c>
      <c r="AD131" s="441">
        <f>M131*R131</f>
        <v>120000</v>
      </c>
      <c r="AE131" s="140" t="s">
        <v>261</v>
      </c>
      <c r="AF131" s="811"/>
      <c r="AG131" s="163"/>
      <c r="AH131" s="131"/>
      <c r="AI131" s="39"/>
      <c r="AJ131" s="46"/>
    </row>
    <row r="132" spans="1:36" s="38" customFormat="1" ht="19.5" customHeight="1">
      <c r="A132" s="776"/>
      <c r="B132" s="717"/>
      <c r="C132" s="717"/>
      <c r="D132" s="688"/>
      <c r="E132" s="688"/>
      <c r="F132" s="729"/>
      <c r="G132" s="805" t="s">
        <v>227</v>
      </c>
      <c r="H132" s="806"/>
      <c r="I132" s="806"/>
      <c r="J132" s="745"/>
      <c r="K132" s="745"/>
      <c r="L132" s="745"/>
      <c r="M132" s="469"/>
      <c r="N132" s="469"/>
      <c r="O132" s="469"/>
      <c r="P132" s="139"/>
      <c r="Q132" s="139"/>
      <c r="R132" s="139"/>
      <c r="S132" s="145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404">
        <f>SUM(AD128:AD131)</f>
        <v>720000</v>
      </c>
      <c r="AE132" s="141" t="s">
        <v>261</v>
      </c>
      <c r="AF132" s="811"/>
      <c r="AG132" s="163"/>
      <c r="AI132" s="39"/>
      <c r="AJ132" s="67"/>
    </row>
    <row r="133" spans="1:36" s="38" customFormat="1" ht="18.75" customHeight="1">
      <c r="A133" s="776"/>
      <c r="B133" s="717"/>
      <c r="C133" s="717"/>
      <c r="D133" s="688"/>
      <c r="E133" s="688"/>
      <c r="F133" s="729"/>
      <c r="G133" s="708" t="s">
        <v>280</v>
      </c>
      <c r="H133" s="709"/>
      <c r="I133" s="709"/>
      <c r="J133" s="709"/>
      <c r="K133" s="709"/>
      <c r="L133" s="709"/>
      <c r="M133" s="370"/>
      <c r="N133" s="370"/>
      <c r="O133" s="370"/>
      <c r="P133" s="371"/>
      <c r="Q133" s="371"/>
      <c r="R133" s="371"/>
      <c r="S133" s="456"/>
      <c r="T133" s="371"/>
      <c r="U133" s="371"/>
      <c r="V133" s="371"/>
      <c r="W133" s="371"/>
      <c r="X133" s="371"/>
      <c r="Y133" s="371"/>
      <c r="Z133" s="371"/>
      <c r="AA133" s="371"/>
      <c r="AB133" s="371"/>
      <c r="AC133" s="371"/>
      <c r="AD133" s="372"/>
      <c r="AE133" s="373"/>
      <c r="AF133" s="163"/>
      <c r="AG133" s="163"/>
      <c r="AI133" s="39"/>
      <c r="AJ133" s="67"/>
    </row>
    <row r="134" spans="1:36" s="38" customFormat="1" ht="18.75" customHeight="1" thickBot="1">
      <c r="A134" s="776"/>
      <c r="B134" s="717"/>
      <c r="C134" s="717"/>
      <c r="D134" s="688"/>
      <c r="E134" s="688"/>
      <c r="F134" s="729"/>
      <c r="G134" s="692" t="s">
        <v>407</v>
      </c>
      <c r="H134" s="693"/>
      <c r="I134" s="435"/>
      <c r="J134" s="435"/>
      <c r="K134" s="327"/>
      <c r="L134" s="327"/>
      <c r="M134" s="804">
        <v>100000</v>
      </c>
      <c r="N134" s="804"/>
      <c r="O134" s="804"/>
      <c r="P134" s="163" t="s">
        <v>387</v>
      </c>
      <c r="Q134" s="163" t="s">
        <v>388</v>
      </c>
      <c r="R134" s="163">
        <v>4</v>
      </c>
      <c r="S134" s="435" t="s">
        <v>389</v>
      </c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 t="s">
        <v>390</v>
      </c>
      <c r="AD134" s="440">
        <f>M134*R134</f>
        <v>400000</v>
      </c>
      <c r="AE134" s="137" t="s">
        <v>387</v>
      </c>
      <c r="AF134" s="163"/>
      <c r="AG134" s="163"/>
      <c r="AH134" s="136"/>
      <c r="AI134" s="136"/>
      <c r="AJ134" s="136"/>
    </row>
    <row r="135" spans="1:36" s="38" customFormat="1" ht="19.5" customHeight="1">
      <c r="A135" s="791"/>
      <c r="B135" s="718"/>
      <c r="C135" s="718"/>
      <c r="D135" s="725"/>
      <c r="E135" s="725"/>
      <c r="F135" s="730"/>
      <c r="G135" s="713" t="s">
        <v>227</v>
      </c>
      <c r="H135" s="714"/>
      <c r="I135" s="714"/>
      <c r="J135" s="721"/>
      <c r="K135" s="722"/>
      <c r="L135" s="722"/>
      <c r="M135" s="147"/>
      <c r="N135" s="147"/>
      <c r="O135" s="147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4">
        <f>SUM(AD134:AD134)</f>
        <v>400000</v>
      </c>
      <c r="AE135" s="143" t="s">
        <v>261</v>
      </c>
      <c r="AF135" s="163"/>
      <c r="AG135" s="163"/>
      <c r="AI135" s="39"/>
      <c r="AJ135" s="67"/>
    </row>
    <row r="136" spans="1:36" s="38" customFormat="1" ht="21.75" customHeight="1">
      <c r="A136" s="453" t="s">
        <v>409</v>
      </c>
      <c r="B136" s="446" t="s">
        <v>409</v>
      </c>
      <c r="C136" s="446" t="s">
        <v>535</v>
      </c>
      <c r="D136" s="444">
        <f>ROUNDUP(AD136/1000,0)</f>
        <v>5000</v>
      </c>
      <c r="E136" s="444">
        <v>10000</v>
      </c>
      <c r="F136" s="461">
        <f>D136-E136</f>
        <v>-5000</v>
      </c>
      <c r="G136" s="424" t="s">
        <v>410</v>
      </c>
      <c r="H136" s="460"/>
      <c r="I136" s="460"/>
      <c r="J136" s="422"/>
      <c r="K136" s="423"/>
      <c r="L136" s="423"/>
      <c r="M136" s="469"/>
      <c r="N136" s="469"/>
      <c r="O136" s="46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469">
        <v>5000000</v>
      </c>
      <c r="AE136" s="141" t="s">
        <v>387</v>
      </c>
      <c r="AF136" s="163"/>
      <c r="AG136" s="163"/>
      <c r="AI136" s="39"/>
      <c r="AJ136" s="67"/>
    </row>
    <row r="137" spans="1:36" s="47" customFormat="1" ht="21.75" customHeight="1">
      <c r="A137" s="775" t="s">
        <v>281</v>
      </c>
      <c r="B137" s="694" t="s">
        <v>281</v>
      </c>
      <c r="C137" s="694" t="s">
        <v>281</v>
      </c>
      <c r="D137" s="697">
        <f>ROUNDUP(AD139/1000,0)</f>
        <v>450</v>
      </c>
      <c r="E137" s="697">
        <v>100</v>
      </c>
      <c r="F137" s="728">
        <f t="shared" ref="F137:F143" si="4">D137-E137</f>
        <v>350</v>
      </c>
      <c r="G137" s="710" t="s">
        <v>281</v>
      </c>
      <c r="H137" s="711"/>
      <c r="I137" s="711"/>
      <c r="J137" s="711"/>
      <c r="K137" s="712"/>
      <c r="L137" s="712"/>
      <c r="M137" s="451"/>
      <c r="N137" s="451"/>
      <c r="O137" s="451"/>
      <c r="P137" s="449"/>
      <c r="Q137" s="449"/>
      <c r="R137" s="449"/>
      <c r="S137" s="449"/>
      <c r="T137" s="449"/>
      <c r="U137" s="449"/>
      <c r="V137" s="449"/>
      <c r="W137" s="449"/>
      <c r="X137" s="449"/>
      <c r="Y137" s="449"/>
      <c r="Z137" s="449"/>
      <c r="AA137" s="449"/>
      <c r="AB137" s="449"/>
      <c r="AC137" s="449"/>
      <c r="AD137" s="451">
        <v>450000</v>
      </c>
      <c r="AE137" s="380" t="s">
        <v>261</v>
      </c>
      <c r="AF137" s="163"/>
      <c r="AG137" s="163"/>
      <c r="AH137" s="38"/>
      <c r="AI137" s="39"/>
      <c r="AJ137" s="38"/>
    </row>
    <row r="138" spans="1:36" s="47" customFormat="1" ht="21.75" customHeight="1" thickBot="1">
      <c r="A138" s="776"/>
      <c r="B138" s="717"/>
      <c r="C138" s="717"/>
      <c r="D138" s="688"/>
      <c r="E138" s="688"/>
      <c r="F138" s="729"/>
      <c r="G138" s="733"/>
      <c r="H138" s="734"/>
      <c r="I138" s="734"/>
      <c r="J138" s="734"/>
      <c r="K138" s="734"/>
      <c r="L138" s="734"/>
      <c r="M138" s="772"/>
      <c r="N138" s="772"/>
      <c r="O138" s="772"/>
      <c r="P138" s="450"/>
      <c r="Q138" s="450"/>
      <c r="R138" s="506"/>
      <c r="S138" s="507"/>
      <c r="T138" s="506"/>
      <c r="U138" s="506"/>
      <c r="V138" s="506"/>
      <c r="W138" s="506"/>
      <c r="X138" s="450"/>
      <c r="Y138" s="506"/>
      <c r="Z138" s="506"/>
      <c r="AA138" s="506"/>
      <c r="AB138" s="506"/>
      <c r="AC138" s="450"/>
      <c r="AD138" s="441"/>
      <c r="AE138" s="140"/>
      <c r="AF138" s="163"/>
      <c r="AG138" s="163"/>
      <c r="AH138" s="38"/>
      <c r="AI138" s="39"/>
      <c r="AJ138" s="38"/>
    </row>
    <row r="139" spans="1:36" s="47" customFormat="1" ht="21.75" customHeight="1">
      <c r="A139" s="791"/>
      <c r="B139" s="718"/>
      <c r="C139" s="718"/>
      <c r="D139" s="725"/>
      <c r="E139" s="725"/>
      <c r="F139" s="730"/>
      <c r="G139" s="788" t="s">
        <v>86</v>
      </c>
      <c r="H139" s="789"/>
      <c r="I139" s="789"/>
      <c r="J139" s="743"/>
      <c r="K139" s="743"/>
      <c r="L139" s="743"/>
      <c r="M139" s="42"/>
      <c r="N139" s="42"/>
      <c r="O139" s="42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3">
        <f>SUM(AD137:AD138)</f>
        <v>450000</v>
      </c>
      <c r="AE139" s="77" t="s">
        <v>42</v>
      </c>
      <c r="AF139" s="163"/>
      <c r="AG139" s="163"/>
      <c r="AH139" s="38"/>
      <c r="AI139" s="39"/>
      <c r="AJ139" s="38"/>
    </row>
    <row r="140" spans="1:36" s="47" customFormat="1" ht="42.75">
      <c r="A140" s="452" t="s">
        <v>282</v>
      </c>
      <c r="B140" s="379" t="s">
        <v>282</v>
      </c>
      <c r="C140" s="379" t="s">
        <v>283</v>
      </c>
      <c r="D140" s="362">
        <f>ROUNDUP(AD140/1000,0)</f>
        <v>0</v>
      </c>
      <c r="E140" s="439">
        <v>0</v>
      </c>
      <c r="F140" s="375">
        <f t="shared" si="4"/>
        <v>0</v>
      </c>
      <c r="G140" s="710" t="s">
        <v>283</v>
      </c>
      <c r="H140" s="712"/>
      <c r="I140" s="712"/>
      <c r="J140" s="712"/>
      <c r="K140" s="712"/>
      <c r="L140" s="712"/>
      <c r="M140" s="451"/>
      <c r="N140" s="451"/>
      <c r="O140" s="451"/>
      <c r="P140" s="449"/>
      <c r="Q140" s="449"/>
      <c r="R140" s="449"/>
      <c r="S140" s="449"/>
      <c r="T140" s="449"/>
      <c r="U140" s="449"/>
      <c r="V140" s="449"/>
      <c r="W140" s="449"/>
      <c r="X140" s="449"/>
      <c r="Y140" s="449"/>
      <c r="Z140" s="449"/>
      <c r="AA140" s="449"/>
      <c r="AB140" s="449"/>
      <c r="AC140" s="449"/>
      <c r="AD140" s="451">
        <v>0</v>
      </c>
      <c r="AE140" s="380" t="s">
        <v>261</v>
      </c>
      <c r="AF140" s="163"/>
      <c r="AG140" s="163"/>
      <c r="AH140" s="38"/>
      <c r="AI140" s="39"/>
      <c r="AJ140" s="38"/>
    </row>
    <row r="141" spans="1:36" s="47" customFormat="1" ht="24.75" customHeight="1">
      <c r="A141" s="775" t="s">
        <v>284</v>
      </c>
      <c r="B141" s="778" t="s">
        <v>288</v>
      </c>
      <c r="C141" s="779"/>
      <c r="D141" s="362">
        <f>SUM(D142:D143)</f>
        <v>2000</v>
      </c>
      <c r="E141" s="362">
        <f>SUM(E142:E143)</f>
        <v>2000</v>
      </c>
      <c r="F141" s="375">
        <f t="shared" si="4"/>
        <v>0</v>
      </c>
      <c r="G141" s="454"/>
      <c r="H141" s="459"/>
      <c r="I141" s="459"/>
      <c r="J141" s="459"/>
      <c r="K141" s="459"/>
      <c r="L141" s="459"/>
      <c r="M141" s="451"/>
      <c r="N141" s="451"/>
      <c r="O141" s="451"/>
      <c r="P141" s="449"/>
      <c r="Q141" s="449"/>
      <c r="R141" s="449"/>
      <c r="S141" s="449"/>
      <c r="T141" s="449"/>
      <c r="U141" s="449"/>
      <c r="V141" s="449"/>
      <c r="W141" s="449"/>
      <c r="X141" s="449"/>
      <c r="Y141" s="449"/>
      <c r="Z141" s="449"/>
      <c r="AA141" s="449"/>
      <c r="AB141" s="449"/>
      <c r="AC141" s="449"/>
      <c r="AD141" s="451"/>
      <c r="AE141" s="380"/>
      <c r="AF141" s="163"/>
      <c r="AG141" s="163"/>
      <c r="AH141" s="38"/>
      <c r="AI141" s="39"/>
      <c r="AJ141" s="38"/>
    </row>
    <row r="142" spans="1:36" s="38" customFormat="1" ht="39" customHeight="1">
      <c r="A142" s="776"/>
      <c r="B142" s="799" t="s">
        <v>287</v>
      </c>
      <c r="C142" s="374" t="s">
        <v>285</v>
      </c>
      <c r="D142" s="362">
        <f>ROUNDUP(AD142/1000,0)</f>
        <v>1000</v>
      </c>
      <c r="E142" s="362">
        <v>1000</v>
      </c>
      <c r="F142" s="375">
        <f t="shared" si="4"/>
        <v>0</v>
      </c>
      <c r="G142" s="686" t="s">
        <v>411</v>
      </c>
      <c r="H142" s="687"/>
      <c r="I142" s="687"/>
      <c r="J142" s="687"/>
      <c r="K142" s="458"/>
      <c r="L142" s="458"/>
      <c r="M142" s="376"/>
      <c r="N142" s="376"/>
      <c r="O142" s="376"/>
      <c r="P142" s="377"/>
      <c r="Q142" s="377"/>
      <c r="R142" s="377"/>
      <c r="S142" s="377"/>
      <c r="T142" s="377"/>
      <c r="U142" s="377"/>
      <c r="V142" s="377"/>
      <c r="W142" s="377"/>
      <c r="X142" s="377"/>
      <c r="Y142" s="377"/>
      <c r="Z142" s="377"/>
      <c r="AA142" s="377"/>
      <c r="AB142" s="377"/>
      <c r="AC142" s="377"/>
      <c r="AD142" s="376">
        <v>1000000</v>
      </c>
      <c r="AE142" s="378" t="s">
        <v>42</v>
      </c>
      <c r="AF142" s="163"/>
      <c r="AG142" s="163"/>
      <c r="AI142" s="39"/>
    </row>
    <row r="143" spans="1:36" s="38" customFormat="1" ht="39.75" customHeight="1" thickBot="1">
      <c r="A143" s="777"/>
      <c r="B143" s="800"/>
      <c r="C143" s="381" t="s">
        <v>286</v>
      </c>
      <c r="D143" s="172">
        <f>ROUNDUP(AD143/1000,0)</f>
        <v>1000</v>
      </c>
      <c r="E143" s="172">
        <v>1000</v>
      </c>
      <c r="F143" s="382">
        <f t="shared" si="4"/>
        <v>0</v>
      </c>
      <c r="G143" s="801" t="s">
        <v>408</v>
      </c>
      <c r="H143" s="802"/>
      <c r="I143" s="802"/>
      <c r="J143" s="802"/>
      <c r="K143" s="383"/>
      <c r="L143" s="383"/>
      <c r="M143" s="384"/>
      <c r="N143" s="384"/>
      <c r="O143" s="384"/>
      <c r="P143" s="385"/>
      <c r="Q143" s="385"/>
      <c r="R143" s="385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4">
        <v>1000000</v>
      </c>
      <c r="AE143" s="386" t="s">
        <v>387</v>
      </c>
      <c r="AF143" s="163"/>
      <c r="AG143" s="163"/>
      <c r="AI143" s="39"/>
    </row>
  </sheetData>
  <mergeCells count="318">
    <mergeCell ref="M60:O60"/>
    <mergeCell ref="M59:O59"/>
    <mergeCell ref="M62:O62"/>
    <mergeCell ref="G74:L74"/>
    <mergeCell ref="J19:K19"/>
    <mergeCell ref="V64:W64"/>
    <mergeCell ref="G109:L109"/>
    <mergeCell ref="M109:O109"/>
    <mergeCell ref="M102:O102"/>
    <mergeCell ref="M69:O69"/>
    <mergeCell ref="M72:O72"/>
    <mergeCell ref="M73:O73"/>
    <mergeCell ref="G76:L76"/>
    <mergeCell ref="G77:L77"/>
    <mergeCell ref="G78:L78"/>
    <mergeCell ref="M86:O86"/>
    <mergeCell ref="G70:L70"/>
    <mergeCell ref="M80:O80"/>
    <mergeCell ref="M79:O79"/>
    <mergeCell ref="G72:L72"/>
    <mergeCell ref="G73:L73"/>
    <mergeCell ref="G75:L75"/>
    <mergeCell ref="G30:J30"/>
    <mergeCell ref="G31:H31"/>
    <mergeCell ref="A48:A83"/>
    <mergeCell ref="B48:B83"/>
    <mergeCell ref="C82:C83"/>
    <mergeCell ref="D82:D83"/>
    <mergeCell ref="E82:E83"/>
    <mergeCell ref="F82:F83"/>
    <mergeCell ref="A84:A90"/>
    <mergeCell ref="E88:E90"/>
    <mergeCell ref="B85:B90"/>
    <mergeCell ref="B84:C84"/>
    <mergeCell ref="D137:D139"/>
    <mergeCell ref="E137:E139"/>
    <mergeCell ref="F137:F139"/>
    <mergeCell ref="B93:B94"/>
    <mergeCell ref="G93:AE94"/>
    <mergeCell ref="M88:O88"/>
    <mergeCell ref="G89:L89"/>
    <mergeCell ref="G90:L90"/>
    <mergeCell ref="G88:L88"/>
    <mergeCell ref="C93:C94"/>
    <mergeCell ref="C88:C90"/>
    <mergeCell ref="A91:F91"/>
    <mergeCell ref="G101:L101"/>
    <mergeCell ref="G91:L91"/>
    <mergeCell ref="A92:AE92"/>
    <mergeCell ref="A93:A94"/>
    <mergeCell ref="B96:B103"/>
    <mergeCell ref="B95:C95"/>
    <mergeCell ref="C100:C101"/>
    <mergeCell ref="F97:F99"/>
    <mergeCell ref="M138:O138"/>
    <mergeCell ref="W104:X104"/>
    <mergeCell ref="A95:A135"/>
    <mergeCell ref="V97:W97"/>
    <mergeCell ref="D38:D40"/>
    <mergeCell ref="E38:E40"/>
    <mergeCell ref="F38:F40"/>
    <mergeCell ref="G38:I38"/>
    <mergeCell ref="G37:K37"/>
    <mergeCell ref="E50:E65"/>
    <mergeCell ref="D35:D37"/>
    <mergeCell ref="M50:O50"/>
    <mergeCell ref="G52:L52"/>
    <mergeCell ref="F50:F65"/>
    <mergeCell ref="M54:O54"/>
    <mergeCell ref="G56:L56"/>
    <mergeCell ref="M64:O64"/>
    <mergeCell ref="M57:O57"/>
    <mergeCell ref="M51:O51"/>
    <mergeCell ref="M56:O56"/>
    <mergeCell ref="M58:O58"/>
    <mergeCell ref="G65:L65"/>
    <mergeCell ref="G64:L64"/>
    <mergeCell ref="M63:O63"/>
    <mergeCell ref="M55:O55"/>
    <mergeCell ref="M52:O52"/>
    <mergeCell ref="M61:O61"/>
    <mergeCell ref="M53:O53"/>
    <mergeCell ref="A1:F1"/>
    <mergeCell ref="G1:AE1"/>
    <mergeCell ref="A2:F2"/>
    <mergeCell ref="A3:A4"/>
    <mergeCell ref="B3:B4"/>
    <mergeCell ref="C3:C4"/>
    <mergeCell ref="D3:D4"/>
    <mergeCell ref="E3:E4"/>
    <mergeCell ref="F3:F4"/>
    <mergeCell ref="G3:AE4"/>
    <mergeCell ref="A5:C5"/>
    <mergeCell ref="G5:AE5"/>
    <mergeCell ref="B6:C6"/>
    <mergeCell ref="G6:AE6"/>
    <mergeCell ref="G7:AE7"/>
    <mergeCell ref="A6:A43"/>
    <mergeCell ref="N43:O43"/>
    <mergeCell ref="G10:H10"/>
    <mergeCell ref="G16:J16"/>
    <mergeCell ref="J13:K13"/>
    <mergeCell ref="G24:J24"/>
    <mergeCell ref="F8:F16"/>
    <mergeCell ref="C8:C16"/>
    <mergeCell ref="D8:D16"/>
    <mergeCell ref="J25:K25"/>
    <mergeCell ref="J11:K11"/>
    <mergeCell ref="E8:E16"/>
    <mergeCell ref="J9:K9"/>
    <mergeCell ref="J26:K26"/>
    <mergeCell ref="G26:H26"/>
    <mergeCell ref="G8:J8"/>
    <mergeCell ref="J15:K15"/>
    <mergeCell ref="J23:K23"/>
    <mergeCell ref="E35:E37"/>
    <mergeCell ref="D17:D34"/>
    <mergeCell ref="AF10:AH10"/>
    <mergeCell ref="G49:L49"/>
    <mergeCell ref="M49:O49"/>
    <mergeCell ref="A45:AE45"/>
    <mergeCell ref="A46:A47"/>
    <mergeCell ref="E46:E47"/>
    <mergeCell ref="G46:AE47"/>
    <mergeCell ref="B7:B40"/>
    <mergeCell ref="C17:C34"/>
    <mergeCell ref="J20:K20"/>
    <mergeCell ref="AF16:AI16"/>
    <mergeCell ref="G35:I35"/>
    <mergeCell ref="E17:E34"/>
    <mergeCell ref="J35:K35"/>
    <mergeCell ref="B46:B47"/>
    <mergeCell ref="A44:F44"/>
    <mergeCell ref="J29:K29"/>
    <mergeCell ref="M42:O42"/>
    <mergeCell ref="J12:K12"/>
    <mergeCell ref="G12:H12"/>
    <mergeCell ref="G13:H13"/>
    <mergeCell ref="B41:B43"/>
    <mergeCell ref="J10:K10"/>
    <mergeCell ref="AF97:AF99"/>
    <mergeCell ref="AF102:AF103"/>
    <mergeCell ref="M131:O131"/>
    <mergeCell ref="M128:O128"/>
    <mergeCell ref="M125:O125"/>
    <mergeCell ref="G126:L126"/>
    <mergeCell ref="G120:L120"/>
    <mergeCell ref="M104:O104"/>
    <mergeCell ref="G99:L99"/>
    <mergeCell ref="G98:L98"/>
    <mergeCell ref="G113:L113"/>
    <mergeCell ref="M113:O113"/>
    <mergeCell ref="G114:L114"/>
    <mergeCell ref="M114:O114"/>
    <mergeCell ref="M122:O122"/>
    <mergeCell ref="V121:W122"/>
    <mergeCell ref="G121:J121"/>
    <mergeCell ref="M121:O121"/>
    <mergeCell ref="AF127:AF132"/>
    <mergeCell ref="AF105:AF118"/>
    <mergeCell ref="G116:L116"/>
    <mergeCell ref="M111:O111"/>
    <mergeCell ref="M112:O112"/>
    <mergeCell ref="G104:L104"/>
    <mergeCell ref="M129:O129"/>
    <mergeCell ref="G132:L132"/>
    <mergeCell ref="M110:O110"/>
    <mergeCell ref="M116:O116"/>
    <mergeCell ref="G117:L117"/>
    <mergeCell ref="M117:O117"/>
    <mergeCell ref="G122:L122"/>
    <mergeCell ref="G131:L131"/>
    <mergeCell ref="G11:H11"/>
    <mergeCell ref="M89:O89"/>
    <mergeCell ref="M71:O71"/>
    <mergeCell ref="M67:O67"/>
    <mergeCell ref="G67:L67"/>
    <mergeCell ref="G87:L87"/>
    <mergeCell ref="M74:O74"/>
    <mergeCell ref="M82:O82"/>
    <mergeCell ref="M75:O75"/>
    <mergeCell ref="M76:O76"/>
    <mergeCell ref="M78:O78"/>
    <mergeCell ref="G71:L71"/>
    <mergeCell ref="M85:O85"/>
    <mergeCell ref="M70:O70"/>
    <mergeCell ref="M68:O68"/>
    <mergeCell ref="M66:O66"/>
    <mergeCell ref="M97:O97"/>
    <mergeCell ref="M98:O98"/>
    <mergeCell ref="M105:O105"/>
    <mergeCell ref="M100:O100"/>
    <mergeCell ref="B142:B143"/>
    <mergeCell ref="G143:J143"/>
    <mergeCell ref="F102:F103"/>
    <mergeCell ref="G100:L100"/>
    <mergeCell ref="C137:C139"/>
    <mergeCell ref="M134:O134"/>
    <mergeCell ref="G134:H134"/>
    <mergeCell ref="M118:O118"/>
    <mergeCell ref="G130:L130"/>
    <mergeCell ref="M130:O130"/>
    <mergeCell ref="M115:O115"/>
    <mergeCell ref="G108:L108"/>
    <mergeCell ref="M108:O108"/>
    <mergeCell ref="M106:O106"/>
    <mergeCell ref="G107:J107"/>
    <mergeCell ref="M107:O107"/>
    <mergeCell ref="G112:L112"/>
    <mergeCell ref="G118:L118"/>
    <mergeCell ref="G133:L133"/>
    <mergeCell ref="G127:L127"/>
    <mergeCell ref="A141:A143"/>
    <mergeCell ref="B141:C141"/>
    <mergeCell ref="G66:L66"/>
    <mergeCell ref="F78:F81"/>
    <mergeCell ref="G34:K34"/>
    <mergeCell ref="G41:L41"/>
    <mergeCell ref="G42:L42"/>
    <mergeCell ref="C38:C40"/>
    <mergeCell ref="G138:L138"/>
    <mergeCell ref="G139:L139"/>
    <mergeCell ref="D78:D81"/>
    <mergeCell ref="F86:F87"/>
    <mergeCell ref="D86:D87"/>
    <mergeCell ref="E86:E87"/>
    <mergeCell ref="A137:A139"/>
    <mergeCell ref="B137:B139"/>
    <mergeCell ref="C35:C37"/>
    <mergeCell ref="D50:D65"/>
    <mergeCell ref="G48:L48"/>
    <mergeCell ref="B104:B135"/>
    <mergeCell ref="D102:D103"/>
    <mergeCell ref="E102:E103"/>
    <mergeCell ref="G39:I39"/>
    <mergeCell ref="G57:L57"/>
    <mergeCell ref="G44:L44"/>
    <mergeCell ref="G51:L51"/>
    <mergeCell ref="G17:I17"/>
    <mergeCell ref="J39:K39"/>
    <mergeCell ref="J31:K31"/>
    <mergeCell ref="G27:H27"/>
    <mergeCell ref="J27:K27"/>
    <mergeCell ref="G28:H28"/>
    <mergeCell ref="J28:K28"/>
    <mergeCell ref="J22:K22"/>
    <mergeCell ref="G86:L86"/>
    <mergeCell ref="G85:L85"/>
    <mergeCell ref="C102:C103"/>
    <mergeCell ref="C97:C99"/>
    <mergeCell ref="F66:F77"/>
    <mergeCell ref="F17:F34"/>
    <mergeCell ref="J36:K36"/>
    <mergeCell ref="G36:I36"/>
    <mergeCell ref="G18:J18"/>
    <mergeCell ref="G32:J32"/>
    <mergeCell ref="G33:H33"/>
    <mergeCell ref="J33:K33"/>
    <mergeCell ref="J17:K17"/>
    <mergeCell ref="J21:K21"/>
    <mergeCell ref="G40:K40"/>
    <mergeCell ref="G53:L53"/>
    <mergeCell ref="G29:H29"/>
    <mergeCell ref="G69:L69"/>
    <mergeCell ref="G68:L68"/>
    <mergeCell ref="J38:K38"/>
    <mergeCell ref="G62:L62"/>
    <mergeCell ref="F35:F37"/>
    <mergeCell ref="G50:L50"/>
    <mergeCell ref="G54:L54"/>
    <mergeCell ref="G105:L105"/>
    <mergeCell ref="G111:L111"/>
    <mergeCell ref="D46:D47"/>
    <mergeCell ref="E78:E81"/>
    <mergeCell ref="D66:D77"/>
    <mergeCell ref="C66:C77"/>
    <mergeCell ref="E66:E77"/>
    <mergeCell ref="C78:C81"/>
    <mergeCell ref="D104:D135"/>
    <mergeCell ref="F46:F47"/>
    <mergeCell ref="E104:E135"/>
    <mergeCell ref="F104:F135"/>
    <mergeCell ref="G55:L55"/>
    <mergeCell ref="G58:L58"/>
    <mergeCell ref="G79:L79"/>
    <mergeCell ref="G80:L80"/>
    <mergeCell ref="G61:L61"/>
    <mergeCell ref="G81:L81"/>
    <mergeCell ref="C46:C47"/>
    <mergeCell ref="G84:L84"/>
    <mergeCell ref="G123:L123"/>
    <mergeCell ref="G125:L125"/>
    <mergeCell ref="G128:L128"/>
    <mergeCell ref="G119:L119"/>
    <mergeCell ref="G142:J142"/>
    <mergeCell ref="D97:D99"/>
    <mergeCell ref="E97:E99"/>
    <mergeCell ref="G60:L60"/>
    <mergeCell ref="G59:L59"/>
    <mergeCell ref="C50:C65"/>
    <mergeCell ref="G115:L115"/>
    <mergeCell ref="D88:D90"/>
    <mergeCell ref="C86:C87"/>
    <mergeCell ref="D100:D101"/>
    <mergeCell ref="E100:E101"/>
    <mergeCell ref="F100:F101"/>
    <mergeCell ref="F88:F90"/>
    <mergeCell ref="E93:E94"/>
    <mergeCell ref="F93:F94"/>
    <mergeCell ref="G124:L124"/>
    <mergeCell ref="G137:L137"/>
    <mergeCell ref="D93:D94"/>
    <mergeCell ref="G103:L103"/>
    <mergeCell ref="G140:L140"/>
    <mergeCell ref="C104:C135"/>
    <mergeCell ref="G97:L97"/>
    <mergeCell ref="G110:L110"/>
    <mergeCell ref="G135:L135"/>
  </mergeCells>
  <phoneticPr fontId="12" type="noConversion"/>
  <printOptions horizontalCentered="1"/>
  <pageMargins left="0" right="0" top="0.62992125984251968" bottom="0" header="0" footer="0"/>
  <pageSetup paperSize="9" scale="51" fitToHeight="0" orientation="portrait" r:id="rId1"/>
  <headerFooter alignWithMargins="0"/>
  <rowBreaks count="2" manualBreakCount="2">
    <brk id="43" max="31" man="1"/>
    <brk id="90" max="3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1"/>
  <sheetViews>
    <sheetView view="pageBreakPreview" zoomScaleSheetLayoutView="100" workbookViewId="0">
      <selection activeCell="L19" sqref="L19"/>
    </sheetView>
  </sheetViews>
  <sheetFormatPr defaultRowHeight="13.5"/>
  <cols>
    <col min="1" max="1" width="8.88671875" style="1"/>
    <col min="2" max="2" width="9.88671875" style="1" customWidth="1"/>
    <col min="3" max="3" width="8.88671875" style="1"/>
    <col min="4" max="4" width="11.88671875" style="1" customWidth="1"/>
    <col min="5" max="5" width="12.21875" style="1" customWidth="1"/>
    <col min="6" max="6" width="13" style="1" customWidth="1"/>
    <col min="7" max="7" width="11.21875" style="1" customWidth="1"/>
    <col min="8" max="8" width="14.21875" style="1" customWidth="1"/>
    <col min="9" max="9" width="11.21875" style="1" customWidth="1"/>
    <col min="10" max="261" width="8.88671875" style="1"/>
    <col min="262" max="262" width="14.109375" style="1" customWidth="1"/>
    <col min="263" max="263" width="11.44140625" style="1" bestFit="1" customWidth="1"/>
    <col min="264" max="517" width="8.88671875" style="1"/>
    <col min="518" max="518" width="14.109375" style="1" customWidth="1"/>
    <col min="519" max="519" width="11.44140625" style="1" bestFit="1" customWidth="1"/>
    <col min="520" max="773" width="8.88671875" style="1"/>
    <col min="774" max="774" width="14.109375" style="1" customWidth="1"/>
    <col min="775" max="775" width="11.44140625" style="1" bestFit="1" customWidth="1"/>
    <col min="776" max="1029" width="8.88671875" style="1"/>
    <col min="1030" max="1030" width="14.109375" style="1" customWidth="1"/>
    <col min="1031" max="1031" width="11.44140625" style="1" bestFit="1" customWidth="1"/>
    <col min="1032" max="1285" width="8.88671875" style="1"/>
    <col min="1286" max="1286" width="14.109375" style="1" customWidth="1"/>
    <col min="1287" max="1287" width="11.44140625" style="1" bestFit="1" customWidth="1"/>
    <col min="1288" max="1541" width="8.88671875" style="1"/>
    <col min="1542" max="1542" width="14.109375" style="1" customWidth="1"/>
    <col min="1543" max="1543" width="11.44140625" style="1" bestFit="1" customWidth="1"/>
    <col min="1544" max="1797" width="8.88671875" style="1"/>
    <col min="1798" max="1798" width="14.109375" style="1" customWidth="1"/>
    <col min="1799" max="1799" width="11.44140625" style="1" bestFit="1" customWidth="1"/>
    <col min="1800" max="2053" width="8.88671875" style="1"/>
    <col min="2054" max="2054" width="14.109375" style="1" customWidth="1"/>
    <col min="2055" max="2055" width="11.44140625" style="1" bestFit="1" customWidth="1"/>
    <col min="2056" max="2309" width="8.88671875" style="1"/>
    <col min="2310" max="2310" width="14.109375" style="1" customWidth="1"/>
    <col min="2311" max="2311" width="11.44140625" style="1" bestFit="1" customWidth="1"/>
    <col min="2312" max="2565" width="8.88671875" style="1"/>
    <col min="2566" max="2566" width="14.109375" style="1" customWidth="1"/>
    <col min="2567" max="2567" width="11.44140625" style="1" bestFit="1" customWidth="1"/>
    <col min="2568" max="2821" width="8.88671875" style="1"/>
    <col min="2822" max="2822" width="14.109375" style="1" customWidth="1"/>
    <col min="2823" max="2823" width="11.44140625" style="1" bestFit="1" customWidth="1"/>
    <col min="2824" max="3077" width="8.88671875" style="1"/>
    <col min="3078" max="3078" width="14.109375" style="1" customWidth="1"/>
    <col min="3079" max="3079" width="11.44140625" style="1" bestFit="1" customWidth="1"/>
    <col min="3080" max="3333" width="8.88671875" style="1"/>
    <col min="3334" max="3334" width="14.109375" style="1" customWidth="1"/>
    <col min="3335" max="3335" width="11.44140625" style="1" bestFit="1" customWidth="1"/>
    <col min="3336" max="3589" width="8.88671875" style="1"/>
    <col min="3590" max="3590" width="14.109375" style="1" customWidth="1"/>
    <col min="3591" max="3591" width="11.44140625" style="1" bestFit="1" customWidth="1"/>
    <col min="3592" max="3845" width="8.88671875" style="1"/>
    <col min="3846" max="3846" width="14.109375" style="1" customWidth="1"/>
    <col min="3847" max="3847" width="11.44140625" style="1" bestFit="1" customWidth="1"/>
    <col min="3848" max="4101" width="8.88671875" style="1"/>
    <col min="4102" max="4102" width="14.109375" style="1" customWidth="1"/>
    <col min="4103" max="4103" width="11.44140625" style="1" bestFit="1" customWidth="1"/>
    <col min="4104" max="4357" width="8.88671875" style="1"/>
    <col min="4358" max="4358" width="14.109375" style="1" customWidth="1"/>
    <col min="4359" max="4359" width="11.44140625" style="1" bestFit="1" customWidth="1"/>
    <col min="4360" max="4613" width="8.88671875" style="1"/>
    <col min="4614" max="4614" width="14.109375" style="1" customWidth="1"/>
    <col min="4615" max="4615" width="11.44140625" style="1" bestFit="1" customWidth="1"/>
    <col min="4616" max="4869" width="8.88671875" style="1"/>
    <col min="4870" max="4870" width="14.109375" style="1" customWidth="1"/>
    <col min="4871" max="4871" width="11.44140625" style="1" bestFit="1" customWidth="1"/>
    <col min="4872" max="5125" width="8.88671875" style="1"/>
    <col min="5126" max="5126" width="14.109375" style="1" customWidth="1"/>
    <col min="5127" max="5127" width="11.44140625" style="1" bestFit="1" customWidth="1"/>
    <col min="5128" max="5381" width="8.88671875" style="1"/>
    <col min="5382" max="5382" width="14.109375" style="1" customWidth="1"/>
    <col min="5383" max="5383" width="11.44140625" style="1" bestFit="1" customWidth="1"/>
    <col min="5384" max="5637" width="8.88671875" style="1"/>
    <col min="5638" max="5638" width="14.109375" style="1" customWidth="1"/>
    <col min="5639" max="5639" width="11.44140625" style="1" bestFit="1" customWidth="1"/>
    <col min="5640" max="5893" width="8.88671875" style="1"/>
    <col min="5894" max="5894" width="14.109375" style="1" customWidth="1"/>
    <col min="5895" max="5895" width="11.44140625" style="1" bestFit="1" customWidth="1"/>
    <col min="5896" max="6149" width="8.88671875" style="1"/>
    <col min="6150" max="6150" width="14.109375" style="1" customWidth="1"/>
    <col min="6151" max="6151" width="11.44140625" style="1" bestFit="1" customWidth="1"/>
    <col min="6152" max="6405" width="8.88671875" style="1"/>
    <col min="6406" max="6406" width="14.109375" style="1" customWidth="1"/>
    <col min="6407" max="6407" width="11.44140625" style="1" bestFit="1" customWidth="1"/>
    <col min="6408" max="6661" width="8.88671875" style="1"/>
    <col min="6662" max="6662" width="14.109375" style="1" customWidth="1"/>
    <col min="6663" max="6663" width="11.44140625" style="1" bestFit="1" customWidth="1"/>
    <col min="6664" max="6917" width="8.88671875" style="1"/>
    <col min="6918" max="6918" width="14.109375" style="1" customWidth="1"/>
    <col min="6919" max="6919" width="11.44140625" style="1" bestFit="1" customWidth="1"/>
    <col min="6920" max="7173" width="8.88671875" style="1"/>
    <col min="7174" max="7174" width="14.109375" style="1" customWidth="1"/>
    <col min="7175" max="7175" width="11.44140625" style="1" bestFit="1" customWidth="1"/>
    <col min="7176" max="7429" width="8.88671875" style="1"/>
    <col min="7430" max="7430" width="14.109375" style="1" customWidth="1"/>
    <col min="7431" max="7431" width="11.44140625" style="1" bestFit="1" customWidth="1"/>
    <col min="7432" max="7685" width="8.88671875" style="1"/>
    <col min="7686" max="7686" width="14.109375" style="1" customWidth="1"/>
    <col min="7687" max="7687" width="11.44140625" style="1" bestFit="1" customWidth="1"/>
    <col min="7688" max="7941" width="8.88671875" style="1"/>
    <col min="7942" max="7942" width="14.109375" style="1" customWidth="1"/>
    <col min="7943" max="7943" width="11.44140625" style="1" bestFit="1" customWidth="1"/>
    <col min="7944" max="8197" width="8.88671875" style="1"/>
    <col min="8198" max="8198" width="14.109375" style="1" customWidth="1"/>
    <col min="8199" max="8199" width="11.44140625" style="1" bestFit="1" customWidth="1"/>
    <col min="8200" max="8453" width="8.88671875" style="1"/>
    <col min="8454" max="8454" width="14.109375" style="1" customWidth="1"/>
    <col min="8455" max="8455" width="11.44140625" style="1" bestFit="1" customWidth="1"/>
    <col min="8456" max="8709" width="8.88671875" style="1"/>
    <col min="8710" max="8710" width="14.109375" style="1" customWidth="1"/>
    <col min="8711" max="8711" width="11.44140625" style="1" bestFit="1" customWidth="1"/>
    <col min="8712" max="8965" width="8.88671875" style="1"/>
    <col min="8966" max="8966" width="14.109375" style="1" customWidth="1"/>
    <col min="8967" max="8967" width="11.44140625" style="1" bestFit="1" customWidth="1"/>
    <col min="8968" max="9221" width="8.88671875" style="1"/>
    <col min="9222" max="9222" width="14.109375" style="1" customWidth="1"/>
    <col min="9223" max="9223" width="11.44140625" style="1" bestFit="1" customWidth="1"/>
    <col min="9224" max="9477" width="8.88671875" style="1"/>
    <col min="9478" max="9478" width="14.109375" style="1" customWidth="1"/>
    <col min="9479" max="9479" width="11.44140625" style="1" bestFit="1" customWidth="1"/>
    <col min="9480" max="9733" width="8.88671875" style="1"/>
    <col min="9734" max="9734" width="14.109375" style="1" customWidth="1"/>
    <col min="9735" max="9735" width="11.44140625" style="1" bestFit="1" customWidth="1"/>
    <col min="9736" max="9989" width="8.88671875" style="1"/>
    <col min="9990" max="9990" width="14.109375" style="1" customWidth="1"/>
    <col min="9991" max="9991" width="11.44140625" style="1" bestFit="1" customWidth="1"/>
    <col min="9992" max="10245" width="8.88671875" style="1"/>
    <col min="10246" max="10246" width="14.109375" style="1" customWidth="1"/>
    <col min="10247" max="10247" width="11.44140625" style="1" bestFit="1" customWidth="1"/>
    <col min="10248" max="10501" width="8.88671875" style="1"/>
    <col min="10502" max="10502" width="14.109375" style="1" customWidth="1"/>
    <col min="10503" max="10503" width="11.44140625" style="1" bestFit="1" customWidth="1"/>
    <col min="10504" max="10757" width="8.88671875" style="1"/>
    <col min="10758" max="10758" width="14.109375" style="1" customWidth="1"/>
    <col min="10759" max="10759" width="11.44140625" style="1" bestFit="1" customWidth="1"/>
    <col min="10760" max="11013" width="8.88671875" style="1"/>
    <col min="11014" max="11014" width="14.109375" style="1" customWidth="1"/>
    <col min="11015" max="11015" width="11.44140625" style="1" bestFit="1" customWidth="1"/>
    <col min="11016" max="11269" width="8.88671875" style="1"/>
    <col min="11270" max="11270" width="14.109375" style="1" customWidth="1"/>
    <col min="11271" max="11271" width="11.44140625" style="1" bestFit="1" customWidth="1"/>
    <col min="11272" max="11525" width="8.88671875" style="1"/>
    <col min="11526" max="11526" width="14.109375" style="1" customWidth="1"/>
    <col min="11527" max="11527" width="11.44140625" style="1" bestFit="1" customWidth="1"/>
    <col min="11528" max="11781" width="8.88671875" style="1"/>
    <col min="11782" max="11782" width="14.109375" style="1" customWidth="1"/>
    <col min="11783" max="11783" width="11.44140625" style="1" bestFit="1" customWidth="1"/>
    <col min="11784" max="12037" width="8.88671875" style="1"/>
    <col min="12038" max="12038" width="14.109375" style="1" customWidth="1"/>
    <col min="12039" max="12039" width="11.44140625" style="1" bestFit="1" customWidth="1"/>
    <col min="12040" max="12293" width="8.88671875" style="1"/>
    <col min="12294" max="12294" width="14.109375" style="1" customWidth="1"/>
    <col min="12295" max="12295" width="11.44140625" style="1" bestFit="1" customWidth="1"/>
    <col min="12296" max="12549" width="8.88671875" style="1"/>
    <col min="12550" max="12550" width="14.109375" style="1" customWidth="1"/>
    <col min="12551" max="12551" width="11.44140625" style="1" bestFit="1" customWidth="1"/>
    <col min="12552" max="12805" width="8.88671875" style="1"/>
    <col min="12806" max="12806" width="14.109375" style="1" customWidth="1"/>
    <col min="12807" max="12807" width="11.44140625" style="1" bestFit="1" customWidth="1"/>
    <col min="12808" max="13061" width="8.88671875" style="1"/>
    <col min="13062" max="13062" width="14.109375" style="1" customWidth="1"/>
    <col min="13063" max="13063" width="11.44140625" style="1" bestFit="1" customWidth="1"/>
    <col min="13064" max="13317" width="8.88671875" style="1"/>
    <col min="13318" max="13318" width="14.109375" style="1" customWidth="1"/>
    <col min="13319" max="13319" width="11.44140625" style="1" bestFit="1" customWidth="1"/>
    <col min="13320" max="13573" width="8.88671875" style="1"/>
    <col min="13574" max="13574" width="14.109375" style="1" customWidth="1"/>
    <col min="13575" max="13575" width="11.44140625" style="1" bestFit="1" customWidth="1"/>
    <col min="13576" max="13829" width="8.88671875" style="1"/>
    <col min="13830" max="13830" width="14.109375" style="1" customWidth="1"/>
    <col min="13831" max="13831" width="11.44140625" style="1" bestFit="1" customWidth="1"/>
    <col min="13832" max="14085" width="8.88671875" style="1"/>
    <col min="14086" max="14086" width="14.109375" style="1" customWidth="1"/>
    <col min="14087" max="14087" width="11.44140625" style="1" bestFit="1" customWidth="1"/>
    <col min="14088" max="14341" width="8.88671875" style="1"/>
    <col min="14342" max="14342" width="14.109375" style="1" customWidth="1"/>
    <col min="14343" max="14343" width="11.44140625" style="1" bestFit="1" customWidth="1"/>
    <col min="14344" max="14597" width="8.88671875" style="1"/>
    <col min="14598" max="14598" width="14.109375" style="1" customWidth="1"/>
    <col min="14599" max="14599" width="11.44140625" style="1" bestFit="1" customWidth="1"/>
    <col min="14600" max="14853" width="8.88671875" style="1"/>
    <col min="14854" max="14854" width="14.109375" style="1" customWidth="1"/>
    <col min="14855" max="14855" width="11.44140625" style="1" bestFit="1" customWidth="1"/>
    <col min="14856" max="15109" width="8.88671875" style="1"/>
    <col min="15110" max="15110" width="14.109375" style="1" customWidth="1"/>
    <col min="15111" max="15111" width="11.44140625" style="1" bestFit="1" customWidth="1"/>
    <col min="15112" max="15365" width="8.88671875" style="1"/>
    <col min="15366" max="15366" width="14.109375" style="1" customWidth="1"/>
    <col min="15367" max="15367" width="11.44140625" style="1" bestFit="1" customWidth="1"/>
    <col min="15368" max="15621" width="8.88671875" style="1"/>
    <col min="15622" max="15622" width="14.109375" style="1" customWidth="1"/>
    <col min="15623" max="15623" width="11.44140625" style="1" bestFit="1" customWidth="1"/>
    <col min="15624" max="15877" width="8.88671875" style="1"/>
    <col min="15878" max="15878" width="14.109375" style="1" customWidth="1"/>
    <col min="15879" max="15879" width="11.44140625" style="1" bestFit="1" customWidth="1"/>
    <col min="15880" max="16133" width="8.88671875" style="1"/>
    <col min="16134" max="16134" width="14.109375" style="1" customWidth="1"/>
    <col min="16135" max="16135" width="11.44140625" style="1" bestFit="1" customWidth="1"/>
    <col min="16136" max="16384" width="8.88671875" style="1"/>
  </cols>
  <sheetData>
    <row r="1" spans="1:14" ht="30" customHeight="1">
      <c r="A1" s="900" t="s">
        <v>289</v>
      </c>
      <c r="B1" s="901"/>
      <c r="C1" s="901"/>
      <c r="D1" s="901"/>
      <c r="E1" s="901"/>
      <c r="F1" s="901"/>
      <c r="G1" s="901"/>
      <c r="H1" s="902"/>
      <c r="I1" s="175"/>
      <c r="J1" s="175"/>
      <c r="K1" s="175"/>
      <c r="L1" s="175"/>
      <c r="M1" s="175"/>
      <c r="N1" s="175"/>
    </row>
    <row r="2" spans="1:14" ht="30" customHeight="1">
      <c r="A2" s="544"/>
      <c r="B2" s="545"/>
      <c r="C2" s="545"/>
      <c r="D2" s="546"/>
      <c r="E2" s="546"/>
      <c r="F2" s="547"/>
      <c r="G2" s="547"/>
      <c r="H2" s="548"/>
      <c r="I2" s="175"/>
      <c r="J2" s="175"/>
      <c r="K2" s="175"/>
      <c r="L2" s="175"/>
      <c r="M2" s="175"/>
      <c r="N2" s="175"/>
    </row>
    <row r="3" spans="1:14" ht="30" customHeight="1" thickBot="1">
      <c r="A3" s="549" t="s">
        <v>290</v>
      </c>
      <c r="B3" s="550"/>
      <c r="C3" s="550"/>
      <c r="D3" s="551"/>
      <c r="E3" s="552">
        <v>2009</v>
      </c>
      <c r="F3" s="553"/>
      <c r="G3" s="903" t="s">
        <v>291</v>
      </c>
      <c r="H3" s="904"/>
      <c r="I3" s="175"/>
      <c r="J3" s="175"/>
      <c r="K3" s="175"/>
      <c r="L3" s="175"/>
      <c r="M3" s="175"/>
      <c r="N3" s="175"/>
    </row>
    <row r="4" spans="1:14" ht="30" customHeight="1">
      <c r="A4" s="905" t="s">
        <v>292</v>
      </c>
      <c r="B4" s="907" t="s">
        <v>293</v>
      </c>
      <c r="C4" s="907" t="s">
        <v>294</v>
      </c>
      <c r="D4" s="907" t="s">
        <v>295</v>
      </c>
      <c r="E4" s="267" t="s">
        <v>296</v>
      </c>
      <c r="F4" s="894" t="s">
        <v>33</v>
      </c>
      <c r="G4" s="896" t="s">
        <v>297</v>
      </c>
      <c r="H4" s="898" t="s">
        <v>298</v>
      </c>
      <c r="I4" s="178"/>
      <c r="J4" s="178"/>
      <c r="K4" s="178"/>
      <c r="L4" s="178"/>
      <c r="M4" s="178"/>
      <c r="N4" s="175"/>
    </row>
    <row r="5" spans="1:14" ht="30" customHeight="1">
      <c r="A5" s="906"/>
      <c r="B5" s="908"/>
      <c r="C5" s="908"/>
      <c r="D5" s="908"/>
      <c r="E5" s="185" t="s">
        <v>299</v>
      </c>
      <c r="F5" s="895"/>
      <c r="G5" s="897"/>
      <c r="H5" s="899"/>
      <c r="I5" s="178"/>
      <c r="J5" s="178"/>
      <c r="K5" s="178"/>
      <c r="L5" s="178"/>
      <c r="M5" s="178"/>
      <c r="N5" s="175"/>
    </row>
    <row r="6" spans="1:14" ht="30" customHeight="1">
      <c r="A6" s="540">
        <v>1</v>
      </c>
      <c r="B6" s="541" t="s">
        <v>371</v>
      </c>
      <c r="C6" s="541" t="s">
        <v>534</v>
      </c>
      <c r="D6" s="480">
        <v>2342350</v>
      </c>
      <c r="E6" s="486">
        <v>55380</v>
      </c>
      <c r="F6" s="481">
        <f>D6+E6</f>
        <v>2397730</v>
      </c>
      <c r="G6" s="481">
        <v>197000</v>
      </c>
      <c r="H6" s="554">
        <f>F6-G6</f>
        <v>2200730</v>
      </c>
      <c r="I6" s="543"/>
      <c r="J6" s="178"/>
      <c r="K6" s="178"/>
      <c r="L6" s="178"/>
      <c r="M6" s="178"/>
      <c r="N6" s="179"/>
    </row>
    <row r="7" spans="1:14" ht="30" customHeight="1">
      <c r="A7" s="540">
        <v>2</v>
      </c>
      <c r="B7" s="541" t="s">
        <v>300</v>
      </c>
      <c r="C7" s="541" t="s">
        <v>301</v>
      </c>
      <c r="D7" s="483">
        <v>2317000</v>
      </c>
      <c r="E7" s="483">
        <v>92310</v>
      </c>
      <c r="F7" s="481">
        <f t="shared" ref="F7:F10" si="0">D7+E7</f>
        <v>2409310</v>
      </c>
      <c r="G7" s="481">
        <v>209000</v>
      </c>
      <c r="H7" s="554">
        <f t="shared" ref="H7:H10" si="1">F7-G7</f>
        <v>2200310</v>
      </c>
      <c r="I7" s="543"/>
      <c r="J7" s="184"/>
      <c r="K7" s="184"/>
      <c r="L7" s="184"/>
      <c r="M7" s="184"/>
      <c r="N7" s="184"/>
    </row>
    <row r="8" spans="1:14" ht="30" customHeight="1">
      <c r="A8" s="540">
        <v>3</v>
      </c>
      <c r="B8" s="541" t="s">
        <v>300</v>
      </c>
      <c r="C8" s="541" t="s">
        <v>302</v>
      </c>
      <c r="D8" s="483">
        <v>2304000</v>
      </c>
      <c r="E8" s="483">
        <v>92310</v>
      </c>
      <c r="F8" s="481">
        <f t="shared" si="0"/>
        <v>2396310</v>
      </c>
      <c r="G8" s="481">
        <v>207000</v>
      </c>
      <c r="H8" s="554">
        <f t="shared" si="1"/>
        <v>2189310</v>
      </c>
      <c r="I8" s="543"/>
      <c r="J8" s="184"/>
      <c r="K8" s="184"/>
      <c r="L8" s="184"/>
      <c r="M8" s="184"/>
      <c r="N8" s="184"/>
    </row>
    <row r="9" spans="1:14" ht="30" customHeight="1">
      <c r="A9" s="540">
        <v>4</v>
      </c>
      <c r="B9" s="484" t="s">
        <v>300</v>
      </c>
      <c r="C9" s="485" t="s">
        <v>590</v>
      </c>
      <c r="D9" s="482">
        <v>2194000</v>
      </c>
      <c r="E9" s="486"/>
      <c r="F9" s="481">
        <f t="shared" si="0"/>
        <v>2194000</v>
      </c>
      <c r="G9" s="483">
        <v>195000</v>
      </c>
      <c r="H9" s="554">
        <f t="shared" si="1"/>
        <v>1999000</v>
      </c>
      <c r="I9" s="543"/>
      <c r="J9" s="183"/>
      <c r="K9" s="183"/>
      <c r="L9" s="183"/>
      <c r="M9" s="183"/>
      <c r="N9" s="183"/>
    </row>
    <row r="10" spans="1:14" ht="30" customHeight="1">
      <c r="A10" s="540">
        <v>5</v>
      </c>
      <c r="B10" s="484" t="s">
        <v>303</v>
      </c>
      <c r="C10" s="485" t="s">
        <v>304</v>
      </c>
      <c r="D10" s="482">
        <v>2230000</v>
      </c>
      <c r="E10" s="483">
        <v>73850</v>
      </c>
      <c r="F10" s="481">
        <f t="shared" si="0"/>
        <v>2303850</v>
      </c>
      <c r="G10" s="483">
        <v>197000</v>
      </c>
      <c r="H10" s="554">
        <f t="shared" si="1"/>
        <v>2106850</v>
      </c>
      <c r="I10" s="543"/>
      <c r="J10" s="183"/>
      <c r="K10" s="183"/>
      <c r="L10" s="183"/>
      <c r="M10" s="183"/>
      <c r="N10" s="183"/>
    </row>
    <row r="11" spans="1:14" ht="30" customHeight="1" thickBot="1">
      <c r="A11" s="190">
        <v>6</v>
      </c>
      <c r="B11" s="511" t="s">
        <v>305</v>
      </c>
      <c r="C11" s="511" t="s">
        <v>560</v>
      </c>
      <c r="D11" s="510">
        <v>1131830</v>
      </c>
      <c r="E11" s="510"/>
      <c r="F11" s="508">
        <f t="shared" ref="F11" si="2">D11+E11</f>
        <v>1131830</v>
      </c>
      <c r="G11" s="509">
        <v>96000</v>
      </c>
      <c r="H11" s="555">
        <f>F11-G11</f>
        <v>1035830</v>
      </c>
      <c r="I11" s="543"/>
      <c r="J11" s="180"/>
      <c r="K11" s="180"/>
      <c r="L11" s="180"/>
      <c r="M11" s="180"/>
      <c r="N11" s="180"/>
    </row>
  </sheetData>
  <mergeCells count="9">
    <mergeCell ref="F4:F5"/>
    <mergeCell ref="G4:G5"/>
    <mergeCell ref="H4:H5"/>
    <mergeCell ref="A1:H1"/>
    <mergeCell ref="G3:H3"/>
    <mergeCell ref="A4:A5"/>
    <mergeCell ref="B4:B5"/>
    <mergeCell ref="C4:C5"/>
    <mergeCell ref="D4:D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6"/>
  <sheetViews>
    <sheetView zoomScaleNormal="100" workbookViewId="0">
      <selection activeCell="P11" sqref="P11"/>
    </sheetView>
  </sheetViews>
  <sheetFormatPr defaultRowHeight="13.5"/>
  <cols>
    <col min="1" max="1" width="4.6640625" style="357" customWidth="1"/>
    <col min="2" max="2" width="8.44140625" style="357" customWidth="1"/>
    <col min="3" max="3" width="3.44140625" style="357" customWidth="1"/>
    <col min="4" max="4" width="13.109375" style="357" customWidth="1"/>
    <col min="5" max="5" width="3.33203125" style="357" customWidth="1"/>
    <col min="6" max="6" width="9.88671875" style="357" customWidth="1"/>
    <col min="7" max="7" width="13.109375" style="357" customWidth="1"/>
    <col min="8" max="8" width="1.44140625" style="357" customWidth="1"/>
    <col min="9" max="9" width="9.33203125" style="357" customWidth="1"/>
    <col min="10" max="10" width="2.33203125" style="357" customWidth="1"/>
    <col min="11" max="14" width="13.109375" style="357" customWidth="1"/>
    <col min="15" max="15" width="18.77734375" style="357" customWidth="1"/>
    <col min="16" max="16" width="11.33203125" style="357" bestFit="1" customWidth="1"/>
    <col min="17" max="17" width="11.5546875" style="357" bestFit="1" customWidth="1"/>
    <col min="18" max="256" width="8.88671875" style="357"/>
    <col min="257" max="257" width="4.6640625" style="357" customWidth="1"/>
    <col min="258" max="258" width="8.44140625" style="357" customWidth="1"/>
    <col min="259" max="259" width="2.33203125" style="357" customWidth="1"/>
    <col min="260" max="260" width="13.109375" style="357" customWidth="1"/>
    <col min="261" max="261" width="3.33203125" style="357" customWidth="1"/>
    <col min="262" max="262" width="9.88671875" style="357" customWidth="1"/>
    <col min="263" max="263" width="13.109375" style="357" customWidth="1"/>
    <col min="264" max="264" width="1.44140625" style="357" customWidth="1"/>
    <col min="265" max="265" width="9.33203125" style="357" customWidth="1"/>
    <col min="266" max="266" width="2.33203125" style="357" customWidth="1"/>
    <col min="267" max="270" width="13.109375" style="357" customWidth="1"/>
    <col min="271" max="271" width="18.77734375" style="357" customWidth="1"/>
    <col min="272" max="512" width="8.88671875" style="357"/>
    <col min="513" max="513" width="4.6640625" style="357" customWidth="1"/>
    <col min="514" max="514" width="8.44140625" style="357" customWidth="1"/>
    <col min="515" max="515" width="2.33203125" style="357" customWidth="1"/>
    <col min="516" max="516" width="13.109375" style="357" customWidth="1"/>
    <col min="517" max="517" width="3.33203125" style="357" customWidth="1"/>
    <col min="518" max="518" width="9.88671875" style="357" customWidth="1"/>
    <col min="519" max="519" width="13.109375" style="357" customWidth="1"/>
    <col min="520" max="520" width="1.44140625" style="357" customWidth="1"/>
    <col min="521" max="521" width="9.33203125" style="357" customWidth="1"/>
    <col min="522" max="522" width="2.33203125" style="357" customWidth="1"/>
    <col min="523" max="526" width="13.109375" style="357" customWidth="1"/>
    <col min="527" max="527" width="18.77734375" style="357" customWidth="1"/>
    <col min="528" max="768" width="8.88671875" style="357"/>
    <col min="769" max="769" width="4.6640625" style="357" customWidth="1"/>
    <col min="770" max="770" width="8.44140625" style="357" customWidth="1"/>
    <col min="771" max="771" width="2.33203125" style="357" customWidth="1"/>
    <col min="772" max="772" width="13.109375" style="357" customWidth="1"/>
    <col min="773" max="773" width="3.33203125" style="357" customWidth="1"/>
    <col min="774" max="774" width="9.88671875" style="357" customWidth="1"/>
    <col min="775" max="775" width="13.109375" style="357" customWidth="1"/>
    <col min="776" max="776" width="1.44140625" style="357" customWidth="1"/>
    <col min="777" max="777" width="9.33203125" style="357" customWidth="1"/>
    <col min="778" max="778" width="2.33203125" style="357" customWidth="1"/>
    <col min="779" max="782" width="13.109375" style="357" customWidth="1"/>
    <col min="783" max="783" width="18.77734375" style="357" customWidth="1"/>
    <col min="784" max="1024" width="8.88671875" style="357"/>
    <col min="1025" max="1025" width="4.6640625" style="357" customWidth="1"/>
    <col min="1026" max="1026" width="8.44140625" style="357" customWidth="1"/>
    <col min="1027" max="1027" width="2.33203125" style="357" customWidth="1"/>
    <col min="1028" max="1028" width="13.109375" style="357" customWidth="1"/>
    <col min="1029" max="1029" width="3.33203125" style="357" customWidth="1"/>
    <col min="1030" max="1030" width="9.88671875" style="357" customWidth="1"/>
    <col min="1031" max="1031" width="13.109375" style="357" customWidth="1"/>
    <col min="1032" max="1032" width="1.44140625" style="357" customWidth="1"/>
    <col min="1033" max="1033" width="9.33203125" style="357" customWidth="1"/>
    <col min="1034" max="1034" width="2.33203125" style="357" customWidth="1"/>
    <col min="1035" max="1038" width="13.109375" style="357" customWidth="1"/>
    <col min="1039" max="1039" width="18.77734375" style="357" customWidth="1"/>
    <col min="1040" max="1280" width="8.88671875" style="357"/>
    <col min="1281" max="1281" width="4.6640625" style="357" customWidth="1"/>
    <col min="1282" max="1282" width="8.44140625" style="357" customWidth="1"/>
    <col min="1283" max="1283" width="2.33203125" style="357" customWidth="1"/>
    <col min="1284" max="1284" width="13.109375" style="357" customWidth="1"/>
    <col min="1285" max="1285" width="3.33203125" style="357" customWidth="1"/>
    <col min="1286" max="1286" width="9.88671875" style="357" customWidth="1"/>
    <col min="1287" max="1287" width="13.109375" style="357" customWidth="1"/>
    <col min="1288" max="1288" width="1.44140625" style="357" customWidth="1"/>
    <col min="1289" max="1289" width="9.33203125" style="357" customWidth="1"/>
    <col min="1290" max="1290" width="2.33203125" style="357" customWidth="1"/>
    <col min="1291" max="1294" width="13.109375" style="357" customWidth="1"/>
    <col min="1295" max="1295" width="18.77734375" style="357" customWidth="1"/>
    <col min="1296" max="1536" width="8.88671875" style="357"/>
    <col min="1537" max="1537" width="4.6640625" style="357" customWidth="1"/>
    <col min="1538" max="1538" width="8.44140625" style="357" customWidth="1"/>
    <col min="1539" max="1539" width="2.33203125" style="357" customWidth="1"/>
    <col min="1540" max="1540" width="13.109375" style="357" customWidth="1"/>
    <col min="1541" max="1541" width="3.33203125" style="357" customWidth="1"/>
    <col min="1542" max="1542" width="9.88671875" style="357" customWidth="1"/>
    <col min="1543" max="1543" width="13.109375" style="357" customWidth="1"/>
    <col min="1544" max="1544" width="1.44140625" style="357" customWidth="1"/>
    <col min="1545" max="1545" width="9.33203125" style="357" customWidth="1"/>
    <col min="1546" max="1546" width="2.33203125" style="357" customWidth="1"/>
    <col min="1547" max="1550" width="13.109375" style="357" customWidth="1"/>
    <col min="1551" max="1551" width="18.77734375" style="357" customWidth="1"/>
    <col min="1552" max="1792" width="8.88671875" style="357"/>
    <col min="1793" max="1793" width="4.6640625" style="357" customWidth="1"/>
    <col min="1794" max="1794" width="8.44140625" style="357" customWidth="1"/>
    <col min="1795" max="1795" width="2.33203125" style="357" customWidth="1"/>
    <col min="1796" max="1796" width="13.109375" style="357" customWidth="1"/>
    <col min="1797" max="1797" width="3.33203125" style="357" customWidth="1"/>
    <col min="1798" max="1798" width="9.88671875" style="357" customWidth="1"/>
    <col min="1799" max="1799" width="13.109375" style="357" customWidth="1"/>
    <col min="1800" max="1800" width="1.44140625" style="357" customWidth="1"/>
    <col min="1801" max="1801" width="9.33203125" style="357" customWidth="1"/>
    <col min="1802" max="1802" width="2.33203125" style="357" customWidth="1"/>
    <col min="1803" max="1806" width="13.109375" style="357" customWidth="1"/>
    <col min="1807" max="1807" width="18.77734375" style="357" customWidth="1"/>
    <col min="1808" max="2048" width="8.88671875" style="357"/>
    <col min="2049" max="2049" width="4.6640625" style="357" customWidth="1"/>
    <col min="2050" max="2050" width="8.44140625" style="357" customWidth="1"/>
    <col min="2051" max="2051" width="2.33203125" style="357" customWidth="1"/>
    <col min="2052" max="2052" width="13.109375" style="357" customWidth="1"/>
    <col min="2053" max="2053" width="3.33203125" style="357" customWidth="1"/>
    <col min="2054" max="2054" width="9.88671875" style="357" customWidth="1"/>
    <col min="2055" max="2055" width="13.109375" style="357" customWidth="1"/>
    <col min="2056" max="2056" width="1.44140625" style="357" customWidth="1"/>
    <col min="2057" max="2057" width="9.33203125" style="357" customWidth="1"/>
    <col min="2058" max="2058" width="2.33203125" style="357" customWidth="1"/>
    <col min="2059" max="2062" width="13.109375" style="357" customWidth="1"/>
    <col min="2063" max="2063" width="18.77734375" style="357" customWidth="1"/>
    <col min="2064" max="2304" width="8.88671875" style="357"/>
    <col min="2305" max="2305" width="4.6640625" style="357" customWidth="1"/>
    <col min="2306" max="2306" width="8.44140625" style="357" customWidth="1"/>
    <col min="2307" max="2307" width="2.33203125" style="357" customWidth="1"/>
    <col min="2308" max="2308" width="13.109375" style="357" customWidth="1"/>
    <col min="2309" max="2309" width="3.33203125" style="357" customWidth="1"/>
    <col min="2310" max="2310" width="9.88671875" style="357" customWidth="1"/>
    <col min="2311" max="2311" width="13.109375" style="357" customWidth="1"/>
    <col min="2312" max="2312" width="1.44140625" style="357" customWidth="1"/>
    <col min="2313" max="2313" width="9.33203125" style="357" customWidth="1"/>
    <col min="2314" max="2314" width="2.33203125" style="357" customWidth="1"/>
    <col min="2315" max="2318" width="13.109375" style="357" customWidth="1"/>
    <col min="2319" max="2319" width="18.77734375" style="357" customWidth="1"/>
    <col min="2320" max="2560" width="8.88671875" style="357"/>
    <col min="2561" max="2561" width="4.6640625" style="357" customWidth="1"/>
    <col min="2562" max="2562" width="8.44140625" style="357" customWidth="1"/>
    <col min="2563" max="2563" width="2.33203125" style="357" customWidth="1"/>
    <col min="2564" max="2564" width="13.109375" style="357" customWidth="1"/>
    <col min="2565" max="2565" width="3.33203125" style="357" customWidth="1"/>
    <col min="2566" max="2566" width="9.88671875" style="357" customWidth="1"/>
    <col min="2567" max="2567" width="13.109375" style="357" customWidth="1"/>
    <col min="2568" max="2568" width="1.44140625" style="357" customWidth="1"/>
    <col min="2569" max="2569" width="9.33203125" style="357" customWidth="1"/>
    <col min="2570" max="2570" width="2.33203125" style="357" customWidth="1"/>
    <col min="2571" max="2574" width="13.109375" style="357" customWidth="1"/>
    <col min="2575" max="2575" width="18.77734375" style="357" customWidth="1"/>
    <col min="2576" max="2816" width="8.88671875" style="357"/>
    <col min="2817" max="2817" width="4.6640625" style="357" customWidth="1"/>
    <col min="2818" max="2818" width="8.44140625" style="357" customWidth="1"/>
    <col min="2819" max="2819" width="2.33203125" style="357" customWidth="1"/>
    <col min="2820" max="2820" width="13.109375" style="357" customWidth="1"/>
    <col min="2821" max="2821" width="3.33203125" style="357" customWidth="1"/>
    <col min="2822" max="2822" width="9.88671875" style="357" customWidth="1"/>
    <col min="2823" max="2823" width="13.109375" style="357" customWidth="1"/>
    <col min="2824" max="2824" width="1.44140625" style="357" customWidth="1"/>
    <col min="2825" max="2825" width="9.33203125" style="357" customWidth="1"/>
    <col min="2826" max="2826" width="2.33203125" style="357" customWidth="1"/>
    <col min="2827" max="2830" width="13.109375" style="357" customWidth="1"/>
    <col min="2831" max="2831" width="18.77734375" style="357" customWidth="1"/>
    <col min="2832" max="3072" width="8.88671875" style="357"/>
    <col min="3073" max="3073" width="4.6640625" style="357" customWidth="1"/>
    <col min="3074" max="3074" width="8.44140625" style="357" customWidth="1"/>
    <col min="3075" max="3075" width="2.33203125" style="357" customWidth="1"/>
    <col min="3076" max="3076" width="13.109375" style="357" customWidth="1"/>
    <col min="3077" max="3077" width="3.33203125" style="357" customWidth="1"/>
    <col min="3078" max="3078" width="9.88671875" style="357" customWidth="1"/>
    <col min="3079" max="3079" width="13.109375" style="357" customWidth="1"/>
    <col min="3080" max="3080" width="1.44140625" style="357" customWidth="1"/>
    <col min="3081" max="3081" width="9.33203125" style="357" customWidth="1"/>
    <col min="3082" max="3082" width="2.33203125" style="357" customWidth="1"/>
    <col min="3083" max="3086" width="13.109375" style="357" customWidth="1"/>
    <col min="3087" max="3087" width="18.77734375" style="357" customWidth="1"/>
    <col min="3088" max="3328" width="8.88671875" style="357"/>
    <col min="3329" max="3329" width="4.6640625" style="357" customWidth="1"/>
    <col min="3330" max="3330" width="8.44140625" style="357" customWidth="1"/>
    <col min="3331" max="3331" width="2.33203125" style="357" customWidth="1"/>
    <col min="3332" max="3332" width="13.109375" style="357" customWidth="1"/>
    <col min="3333" max="3333" width="3.33203125" style="357" customWidth="1"/>
    <col min="3334" max="3334" width="9.88671875" style="357" customWidth="1"/>
    <col min="3335" max="3335" width="13.109375" style="357" customWidth="1"/>
    <col min="3336" max="3336" width="1.44140625" style="357" customWidth="1"/>
    <col min="3337" max="3337" width="9.33203125" style="357" customWidth="1"/>
    <col min="3338" max="3338" width="2.33203125" style="357" customWidth="1"/>
    <col min="3339" max="3342" width="13.109375" style="357" customWidth="1"/>
    <col min="3343" max="3343" width="18.77734375" style="357" customWidth="1"/>
    <col min="3344" max="3584" width="8.88671875" style="357"/>
    <col min="3585" max="3585" width="4.6640625" style="357" customWidth="1"/>
    <col min="3586" max="3586" width="8.44140625" style="357" customWidth="1"/>
    <col min="3587" max="3587" width="2.33203125" style="357" customWidth="1"/>
    <col min="3588" max="3588" width="13.109375" style="357" customWidth="1"/>
    <col min="3589" max="3589" width="3.33203125" style="357" customWidth="1"/>
    <col min="3590" max="3590" width="9.88671875" style="357" customWidth="1"/>
    <col min="3591" max="3591" width="13.109375" style="357" customWidth="1"/>
    <col min="3592" max="3592" width="1.44140625" style="357" customWidth="1"/>
    <col min="3593" max="3593" width="9.33203125" style="357" customWidth="1"/>
    <col min="3594" max="3594" width="2.33203125" style="357" customWidth="1"/>
    <col min="3595" max="3598" width="13.109375" style="357" customWidth="1"/>
    <col min="3599" max="3599" width="18.77734375" style="357" customWidth="1"/>
    <col min="3600" max="3840" width="8.88671875" style="357"/>
    <col min="3841" max="3841" width="4.6640625" style="357" customWidth="1"/>
    <col min="3842" max="3842" width="8.44140625" style="357" customWidth="1"/>
    <col min="3843" max="3843" width="2.33203125" style="357" customWidth="1"/>
    <col min="3844" max="3844" width="13.109375" style="357" customWidth="1"/>
    <col min="3845" max="3845" width="3.33203125" style="357" customWidth="1"/>
    <col min="3846" max="3846" width="9.88671875" style="357" customWidth="1"/>
    <col min="3847" max="3847" width="13.109375" style="357" customWidth="1"/>
    <col min="3848" max="3848" width="1.44140625" style="357" customWidth="1"/>
    <col min="3849" max="3849" width="9.33203125" style="357" customWidth="1"/>
    <col min="3850" max="3850" width="2.33203125" style="357" customWidth="1"/>
    <col min="3851" max="3854" width="13.109375" style="357" customWidth="1"/>
    <col min="3855" max="3855" width="18.77734375" style="357" customWidth="1"/>
    <col min="3856" max="4096" width="8.88671875" style="357"/>
    <col min="4097" max="4097" width="4.6640625" style="357" customWidth="1"/>
    <col min="4098" max="4098" width="8.44140625" style="357" customWidth="1"/>
    <col min="4099" max="4099" width="2.33203125" style="357" customWidth="1"/>
    <col min="4100" max="4100" width="13.109375" style="357" customWidth="1"/>
    <col min="4101" max="4101" width="3.33203125" style="357" customWidth="1"/>
    <col min="4102" max="4102" width="9.88671875" style="357" customWidth="1"/>
    <col min="4103" max="4103" width="13.109375" style="357" customWidth="1"/>
    <col min="4104" max="4104" width="1.44140625" style="357" customWidth="1"/>
    <col min="4105" max="4105" width="9.33203125" style="357" customWidth="1"/>
    <col min="4106" max="4106" width="2.33203125" style="357" customWidth="1"/>
    <col min="4107" max="4110" width="13.109375" style="357" customWidth="1"/>
    <col min="4111" max="4111" width="18.77734375" style="357" customWidth="1"/>
    <col min="4112" max="4352" width="8.88671875" style="357"/>
    <col min="4353" max="4353" width="4.6640625" style="357" customWidth="1"/>
    <col min="4354" max="4354" width="8.44140625" style="357" customWidth="1"/>
    <col min="4355" max="4355" width="2.33203125" style="357" customWidth="1"/>
    <col min="4356" max="4356" width="13.109375" style="357" customWidth="1"/>
    <col min="4357" max="4357" width="3.33203125" style="357" customWidth="1"/>
    <col min="4358" max="4358" width="9.88671875" style="357" customWidth="1"/>
    <col min="4359" max="4359" width="13.109375" style="357" customWidth="1"/>
    <col min="4360" max="4360" width="1.44140625" style="357" customWidth="1"/>
    <col min="4361" max="4361" width="9.33203125" style="357" customWidth="1"/>
    <col min="4362" max="4362" width="2.33203125" style="357" customWidth="1"/>
    <col min="4363" max="4366" width="13.109375" style="357" customWidth="1"/>
    <col min="4367" max="4367" width="18.77734375" style="357" customWidth="1"/>
    <col min="4368" max="4608" width="8.88671875" style="357"/>
    <col min="4609" max="4609" width="4.6640625" style="357" customWidth="1"/>
    <col min="4610" max="4610" width="8.44140625" style="357" customWidth="1"/>
    <col min="4611" max="4611" width="2.33203125" style="357" customWidth="1"/>
    <col min="4612" max="4612" width="13.109375" style="357" customWidth="1"/>
    <col min="4613" max="4613" width="3.33203125" style="357" customWidth="1"/>
    <col min="4614" max="4614" width="9.88671875" style="357" customWidth="1"/>
    <col min="4615" max="4615" width="13.109375" style="357" customWidth="1"/>
    <col min="4616" max="4616" width="1.44140625" style="357" customWidth="1"/>
    <col min="4617" max="4617" width="9.33203125" style="357" customWidth="1"/>
    <col min="4618" max="4618" width="2.33203125" style="357" customWidth="1"/>
    <col min="4619" max="4622" width="13.109375" style="357" customWidth="1"/>
    <col min="4623" max="4623" width="18.77734375" style="357" customWidth="1"/>
    <col min="4624" max="4864" width="8.88671875" style="357"/>
    <col min="4865" max="4865" width="4.6640625" style="357" customWidth="1"/>
    <col min="4866" max="4866" width="8.44140625" style="357" customWidth="1"/>
    <col min="4867" max="4867" width="2.33203125" style="357" customWidth="1"/>
    <col min="4868" max="4868" width="13.109375" style="357" customWidth="1"/>
    <col min="4869" max="4869" width="3.33203125" style="357" customWidth="1"/>
    <col min="4870" max="4870" width="9.88671875" style="357" customWidth="1"/>
    <col min="4871" max="4871" width="13.109375" style="357" customWidth="1"/>
    <col min="4872" max="4872" width="1.44140625" style="357" customWidth="1"/>
    <col min="4873" max="4873" width="9.33203125" style="357" customWidth="1"/>
    <col min="4874" max="4874" width="2.33203125" style="357" customWidth="1"/>
    <col min="4875" max="4878" width="13.109375" style="357" customWidth="1"/>
    <col min="4879" max="4879" width="18.77734375" style="357" customWidth="1"/>
    <col min="4880" max="5120" width="8.88671875" style="357"/>
    <col min="5121" max="5121" width="4.6640625" style="357" customWidth="1"/>
    <col min="5122" max="5122" width="8.44140625" style="357" customWidth="1"/>
    <col min="5123" max="5123" width="2.33203125" style="357" customWidth="1"/>
    <col min="5124" max="5124" width="13.109375" style="357" customWidth="1"/>
    <col min="5125" max="5125" width="3.33203125" style="357" customWidth="1"/>
    <col min="5126" max="5126" width="9.88671875" style="357" customWidth="1"/>
    <col min="5127" max="5127" width="13.109375" style="357" customWidth="1"/>
    <col min="5128" max="5128" width="1.44140625" style="357" customWidth="1"/>
    <col min="5129" max="5129" width="9.33203125" style="357" customWidth="1"/>
    <col min="5130" max="5130" width="2.33203125" style="357" customWidth="1"/>
    <col min="5131" max="5134" width="13.109375" style="357" customWidth="1"/>
    <col min="5135" max="5135" width="18.77734375" style="357" customWidth="1"/>
    <col min="5136" max="5376" width="8.88671875" style="357"/>
    <col min="5377" max="5377" width="4.6640625" style="357" customWidth="1"/>
    <col min="5378" max="5378" width="8.44140625" style="357" customWidth="1"/>
    <col min="5379" max="5379" width="2.33203125" style="357" customWidth="1"/>
    <col min="5380" max="5380" width="13.109375" style="357" customWidth="1"/>
    <col min="5381" max="5381" width="3.33203125" style="357" customWidth="1"/>
    <col min="5382" max="5382" width="9.88671875" style="357" customWidth="1"/>
    <col min="5383" max="5383" width="13.109375" style="357" customWidth="1"/>
    <col min="5384" max="5384" width="1.44140625" style="357" customWidth="1"/>
    <col min="5385" max="5385" width="9.33203125" style="357" customWidth="1"/>
    <col min="5386" max="5386" width="2.33203125" style="357" customWidth="1"/>
    <col min="5387" max="5390" width="13.109375" style="357" customWidth="1"/>
    <col min="5391" max="5391" width="18.77734375" style="357" customWidth="1"/>
    <col min="5392" max="5632" width="8.88671875" style="357"/>
    <col min="5633" max="5633" width="4.6640625" style="357" customWidth="1"/>
    <col min="5634" max="5634" width="8.44140625" style="357" customWidth="1"/>
    <col min="5635" max="5635" width="2.33203125" style="357" customWidth="1"/>
    <col min="5636" max="5636" width="13.109375" style="357" customWidth="1"/>
    <col min="5637" max="5637" width="3.33203125" style="357" customWidth="1"/>
    <col min="5638" max="5638" width="9.88671875" style="357" customWidth="1"/>
    <col min="5639" max="5639" width="13.109375" style="357" customWidth="1"/>
    <col min="5640" max="5640" width="1.44140625" style="357" customWidth="1"/>
    <col min="5641" max="5641" width="9.33203125" style="357" customWidth="1"/>
    <col min="5642" max="5642" width="2.33203125" style="357" customWidth="1"/>
    <col min="5643" max="5646" width="13.109375" style="357" customWidth="1"/>
    <col min="5647" max="5647" width="18.77734375" style="357" customWidth="1"/>
    <col min="5648" max="5888" width="8.88671875" style="357"/>
    <col min="5889" max="5889" width="4.6640625" style="357" customWidth="1"/>
    <col min="5890" max="5890" width="8.44140625" style="357" customWidth="1"/>
    <col min="5891" max="5891" width="2.33203125" style="357" customWidth="1"/>
    <col min="5892" max="5892" width="13.109375" style="357" customWidth="1"/>
    <col min="5893" max="5893" width="3.33203125" style="357" customWidth="1"/>
    <col min="5894" max="5894" width="9.88671875" style="357" customWidth="1"/>
    <col min="5895" max="5895" width="13.109375" style="357" customWidth="1"/>
    <col min="5896" max="5896" width="1.44140625" style="357" customWidth="1"/>
    <col min="5897" max="5897" width="9.33203125" style="357" customWidth="1"/>
    <col min="5898" max="5898" width="2.33203125" style="357" customWidth="1"/>
    <col min="5899" max="5902" width="13.109375" style="357" customWidth="1"/>
    <col min="5903" max="5903" width="18.77734375" style="357" customWidth="1"/>
    <col min="5904" max="6144" width="8.88671875" style="357"/>
    <col min="6145" max="6145" width="4.6640625" style="357" customWidth="1"/>
    <col min="6146" max="6146" width="8.44140625" style="357" customWidth="1"/>
    <col min="6147" max="6147" width="2.33203125" style="357" customWidth="1"/>
    <col min="6148" max="6148" width="13.109375" style="357" customWidth="1"/>
    <col min="6149" max="6149" width="3.33203125" style="357" customWidth="1"/>
    <col min="6150" max="6150" width="9.88671875" style="357" customWidth="1"/>
    <col min="6151" max="6151" width="13.109375" style="357" customWidth="1"/>
    <col min="6152" max="6152" width="1.44140625" style="357" customWidth="1"/>
    <col min="6153" max="6153" width="9.33203125" style="357" customWidth="1"/>
    <col min="6154" max="6154" width="2.33203125" style="357" customWidth="1"/>
    <col min="6155" max="6158" width="13.109375" style="357" customWidth="1"/>
    <col min="6159" max="6159" width="18.77734375" style="357" customWidth="1"/>
    <col min="6160" max="6400" width="8.88671875" style="357"/>
    <col min="6401" max="6401" width="4.6640625" style="357" customWidth="1"/>
    <col min="6402" max="6402" width="8.44140625" style="357" customWidth="1"/>
    <col min="6403" max="6403" width="2.33203125" style="357" customWidth="1"/>
    <col min="6404" max="6404" width="13.109375" style="357" customWidth="1"/>
    <col min="6405" max="6405" width="3.33203125" style="357" customWidth="1"/>
    <col min="6406" max="6406" width="9.88671875" style="357" customWidth="1"/>
    <col min="6407" max="6407" width="13.109375" style="357" customWidth="1"/>
    <col min="6408" max="6408" width="1.44140625" style="357" customWidth="1"/>
    <col min="6409" max="6409" width="9.33203125" style="357" customWidth="1"/>
    <col min="6410" max="6410" width="2.33203125" style="357" customWidth="1"/>
    <col min="6411" max="6414" width="13.109375" style="357" customWidth="1"/>
    <col min="6415" max="6415" width="18.77734375" style="357" customWidth="1"/>
    <col min="6416" max="6656" width="8.88671875" style="357"/>
    <col min="6657" max="6657" width="4.6640625" style="357" customWidth="1"/>
    <col min="6658" max="6658" width="8.44140625" style="357" customWidth="1"/>
    <col min="6659" max="6659" width="2.33203125" style="357" customWidth="1"/>
    <col min="6660" max="6660" width="13.109375" style="357" customWidth="1"/>
    <col min="6661" max="6661" width="3.33203125" style="357" customWidth="1"/>
    <col min="6662" max="6662" width="9.88671875" style="357" customWidth="1"/>
    <col min="6663" max="6663" width="13.109375" style="357" customWidth="1"/>
    <col min="6664" max="6664" width="1.44140625" style="357" customWidth="1"/>
    <col min="6665" max="6665" width="9.33203125" style="357" customWidth="1"/>
    <col min="6666" max="6666" width="2.33203125" style="357" customWidth="1"/>
    <col min="6667" max="6670" width="13.109375" style="357" customWidth="1"/>
    <col min="6671" max="6671" width="18.77734375" style="357" customWidth="1"/>
    <col min="6672" max="6912" width="8.88671875" style="357"/>
    <col min="6913" max="6913" width="4.6640625" style="357" customWidth="1"/>
    <col min="6914" max="6914" width="8.44140625" style="357" customWidth="1"/>
    <col min="6915" max="6915" width="2.33203125" style="357" customWidth="1"/>
    <col min="6916" max="6916" width="13.109375" style="357" customWidth="1"/>
    <col min="6917" max="6917" width="3.33203125" style="357" customWidth="1"/>
    <col min="6918" max="6918" width="9.88671875" style="357" customWidth="1"/>
    <col min="6919" max="6919" width="13.109375" style="357" customWidth="1"/>
    <col min="6920" max="6920" width="1.44140625" style="357" customWidth="1"/>
    <col min="6921" max="6921" width="9.33203125" style="357" customWidth="1"/>
    <col min="6922" max="6922" width="2.33203125" style="357" customWidth="1"/>
    <col min="6923" max="6926" width="13.109375" style="357" customWidth="1"/>
    <col min="6927" max="6927" width="18.77734375" style="357" customWidth="1"/>
    <col min="6928" max="7168" width="8.88671875" style="357"/>
    <col min="7169" max="7169" width="4.6640625" style="357" customWidth="1"/>
    <col min="7170" max="7170" width="8.44140625" style="357" customWidth="1"/>
    <col min="7171" max="7171" width="2.33203125" style="357" customWidth="1"/>
    <col min="7172" max="7172" width="13.109375" style="357" customWidth="1"/>
    <col min="7173" max="7173" width="3.33203125" style="357" customWidth="1"/>
    <col min="7174" max="7174" width="9.88671875" style="357" customWidth="1"/>
    <col min="7175" max="7175" width="13.109375" style="357" customWidth="1"/>
    <col min="7176" max="7176" width="1.44140625" style="357" customWidth="1"/>
    <col min="7177" max="7177" width="9.33203125" style="357" customWidth="1"/>
    <col min="7178" max="7178" width="2.33203125" style="357" customWidth="1"/>
    <col min="7179" max="7182" width="13.109375" style="357" customWidth="1"/>
    <col min="7183" max="7183" width="18.77734375" style="357" customWidth="1"/>
    <col min="7184" max="7424" width="8.88671875" style="357"/>
    <col min="7425" max="7425" width="4.6640625" style="357" customWidth="1"/>
    <col min="7426" max="7426" width="8.44140625" style="357" customWidth="1"/>
    <col min="7427" max="7427" width="2.33203125" style="357" customWidth="1"/>
    <col min="7428" max="7428" width="13.109375" style="357" customWidth="1"/>
    <col min="7429" max="7429" width="3.33203125" style="357" customWidth="1"/>
    <col min="7430" max="7430" width="9.88671875" style="357" customWidth="1"/>
    <col min="7431" max="7431" width="13.109375" style="357" customWidth="1"/>
    <col min="7432" max="7432" width="1.44140625" style="357" customWidth="1"/>
    <col min="7433" max="7433" width="9.33203125" style="357" customWidth="1"/>
    <col min="7434" max="7434" width="2.33203125" style="357" customWidth="1"/>
    <col min="7435" max="7438" width="13.109375" style="357" customWidth="1"/>
    <col min="7439" max="7439" width="18.77734375" style="357" customWidth="1"/>
    <col min="7440" max="7680" width="8.88671875" style="357"/>
    <col min="7681" max="7681" width="4.6640625" style="357" customWidth="1"/>
    <col min="7682" max="7682" width="8.44140625" style="357" customWidth="1"/>
    <col min="7683" max="7683" width="2.33203125" style="357" customWidth="1"/>
    <col min="7684" max="7684" width="13.109375" style="357" customWidth="1"/>
    <col min="7685" max="7685" width="3.33203125" style="357" customWidth="1"/>
    <col min="7686" max="7686" width="9.88671875" style="357" customWidth="1"/>
    <col min="7687" max="7687" width="13.109375" style="357" customWidth="1"/>
    <col min="7688" max="7688" width="1.44140625" style="357" customWidth="1"/>
    <col min="7689" max="7689" width="9.33203125" style="357" customWidth="1"/>
    <col min="7690" max="7690" width="2.33203125" style="357" customWidth="1"/>
    <col min="7691" max="7694" width="13.109375" style="357" customWidth="1"/>
    <col min="7695" max="7695" width="18.77734375" style="357" customWidth="1"/>
    <col min="7696" max="7936" width="8.88671875" style="357"/>
    <col min="7937" max="7937" width="4.6640625" style="357" customWidth="1"/>
    <col min="7938" max="7938" width="8.44140625" style="357" customWidth="1"/>
    <col min="7939" max="7939" width="2.33203125" style="357" customWidth="1"/>
    <col min="7940" max="7940" width="13.109375" style="357" customWidth="1"/>
    <col min="7941" max="7941" width="3.33203125" style="357" customWidth="1"/>
    <col min="7942" max="7942" width="9.88671875" style="357" customWidth="1"/>
    <col min="7943" max="7943" width="13.109375" style="357" customWidth="1"/>
    <col min="7944" max="7944" width="1.44140625" style="357" customWidth="1"/>
    <col min="7945" max="7945" width="9.33203125" style="357" customWidth="1"/>
    <col min="7946" max="7946" width="2.33203125" style="357" customWidth="1"/>
    <col min="7947" max="7950" width="13.109375" style="357" customWidth="1"/>
    <col min="7951" max="7951" width="18.77734375" style="357" customWidth="1"/>
    <col min="7952" max="8192" width="8.88671875" style="357"/>
    <col min="8193" max="8193" width="4.6640625" style="357" customWidth="1"/>
    <col min="8194" max="8194" width="8.44140625" style="357" customWidth="1"/>
    <col min="8195" max="8195" width="2.33203125" style="357" customWidth="1"/>
    <col min="8196" max="8196" width="13.109375" style="357" customWidth="1"/>
    <col min="8197" max="8197" width="3.33203125" style="357" customWidth="1"/>
    <col min="8198" max="8198" width="9.88671875" style="357" customWidth="1"/>
    <col min="8199" max="8199" width="13.109375" style="357" customWidth="1"/>
    <col min="8200" max="8200" width="1.44140625" style="357" customWidth="1"/>
    <col min="8201" max="8201" width="9.33203125" style="357" customWidth="1"/>
    <col min="8202" max="8202" width="2.33203125" style="357" customWidth="1"/>
    <col min="8203" max="8206" width="13.109375" style="357" customWidth="1"/>
    <col min="8207" max="8207" width="18.77734375" style="357" customWidth="1"/>
    <col min="8208" max="8448" width="8.88671875" style="357"/>
    <col min="8449" max="8449" width="4.6640625" style="357" customWidth="1"/>
    <col min="8450" max="8450" width="8.44140625" style="357" customWidth="1"/>
    <col min="8451" max="8451" width="2.33203125" style="357" customWidth="1"/>
    <col min="8452" max="8452" width="13.109375" style="357" customWidth="1"/>
    <col min="8453" max="8453" width="3.33203125" style="357" customWidth="1"/>
    <col min="8454" max="8454" width="9.88671875" style="357" customWidth="1"/>
    <col min="8455" max="8455" width="13.109375" style="357" customWidth="1"/>
    <col min="8456" max="8456" width="1.44140625" style="357" customWidth="1"/>
    <col min="8457" max="8457" width="9.33203125" style="357" customWidth="1"/>
    <col min="8458" max="8458" width="2.33203125" style="357" customWidth="1"/>
    <col min="8459" max="8462" width="13.109375" style="357" customWidth="1"/>
    <col min="8463" max="8463" width="18.77734375" style="357" customWidth="1"/>
    <col min="8464" max="8704" width="8.88671875" style="357"/>
    <col min="8705" max="8705" width="4.6640625" style="357" customWidth="1"/>
    <col min="8706" max="8706" width="8.44140625" style="357" customWidth="1"/>
    <col min="8707" max="8707" width="2.33203125" style="357" customWidth="1"/>
    <col min="8708" max="8708" width="13.109375" style="357" customWidth="1"/>
    <col min="8709" max="8709" width="3.33203125" style="357" customWidth="1"/>
    <col min="8710" max="8710" width="9.88671875" style="357" customWidth="1"/>
    <col min="8711" max="8711" width="13.109375" style="357" customWidth="1"/>
    <col min="8712" max="8712" width="1.44140625" style="357" customWidth="1"/>
    <col min="8713" max="8713" width="9.33203125" style="357" customWidth="1"/>
    <col min="8714" max="8714" width="2.33203125" style="357" customWidth="1"/>
    <col min="8715" max="8718" width="13.109375" style="357" customWidth="1"/>
    <col min="8719" max="8719" width="18.77734375" style="357" customWidth="1"/>
    <col min="8720" max="8960" width="8.88671875" style="357"/>
    <col min="8961" max="8961" width="4.6640625" style="357" customWidth="1"/>
    <col min="8962" max="8962" width="8.44140625" style="357" customWidth="1"/>
    <col min="8963" max="8963" width="2.33203125" style="357" customWidth="1"/>
    <col min="8964" max="8964" width="13.109375" style="357" customWidth="1"/>
    <col min="8965" max="8965" width="3.33203125" style="357" customWidth="1"/>
    <col min="8966" max="8966" width="9.88671875" style="357" customWidth="1"/>
    <col min="8967" max="8967" width="13.109375" style="357" customWidth="1"/>
    <col min="8968" max="8968" width="1.44140625" style="357" customWidth="1"/>
    <col min="8969" max="8969" width="9.33203125" style="357" customWidth="1"/>
    <col min="8970" max="8970" width="2.33203125" style="357" customWidth="1"/>
    <col min="8971" max="8974" width="13.109375" style="357" customWidth="1"/>
    <col min="8975" max="8975" width="18.77734375" style="357" customWidth="1"/>
    <col min="8976" max="9216" width="8.88671875" style="357"/>
    <col min="9217" max="9217" width="4.6640625" style="357" customWidth="1"/>
    <col min="9218" max="9218" width="8.44140625" style="357" customWidth="1"/>
    <col min="9219" max="9219" width="2.33203125" style="357" customWidth="1"/>
    <col min="9220" max="9220" width="13.109375" style="357" customWidth="1"/>
    <col min="9221" max="9221" width="3.33203125" style="357" customWidth="1"/>
    <col min="9222" max="9222" width="9.88671875" style="357" customWidth="1"/>
    <col min="9223" max="9223" width="13.109375" style="357" customWidth="1"/>
    <col min="9224" max="9224" width="1.44140625" style="357" customWidth="1"/>
    <col min="9225" max="9225" width="9.33203125" style="357" customWidth="1"/>
    <col min="9226" max="9226" width="2.33203125" style="357" customWidth="1"/>
    <col min="9227" max="9230" width="13.109375" style="357" customWidth="1"/>
    <col min="9231" max="9231" width="18.77734375" style="357" customWidth="1"/>
    <col min="9232" max="9472" width="8.88671875" style="357"/>
    <col min="9473" max="9473" width="4.6640625" style="357" customWidth="1"/>
    <col min="9474" max="9474" width="8.44140625" style="357" customWidth="1"/>
    <col min="9475" max="9475" width="2.33203125" style="357" customWidth="1"/>
    <col min="9476" max="9476" width="13.109375" style="357" customWidth="1"/>
    <col min="9477" max="9477" width="3.33203125" style="357" customWidth="1"/>
    <col min="9478" max="9478" width="9.88671875" style="357" customWidth="1"/>
    <col min="9479" max="9479" width="13.109375" style="357" customWidth="1"/>
    <col min="9480" max="9480" width="1.44140625" style="357" customWidth="1"/>
    <col min="9481" max="9481" width="9.33203125" style="357" customWidth="1"/>
    <col min="9482" max="9482" width="2.33203125" style="357" customWidth="1"/>
    <col min="9483" max="9486" width="13.109375" style="357" customWidth="1"/>
    <col min="9487" max="9487" width="18.77734375" style="357" customWidth="1"/>
    <col min="9488" max="9728" width="8.88671875" style="357"/>
    <col min="9729" max="9729" width="4.6640625" style="357" customWidth="1"/>
    <col min="9730" max="9730" width="8.44140625" style="357" customWidth="1"/>
    <col min="9731" max="9731" width="2.33203125" style="357" customWidth="1"/>
    <col min="9732" max="9732" width="13.109375" style="357" customWidth="1"/>
    <col min="9733" max="9733" width="3.33203125" style="357" customWidth="1"/>
    <col min="9734" max="9734" width="9.88671875" style="357" customWidth="1"/>
    <col min="9735" max="9735" width="13.109375" style="357" customWidth="1"/>
    <col min="9736" max="9736" width="1.44140625" style="357" customWidth="1"/>
    <col min="9737" max="9737" width="9.33203125" style="357" customWidth="1"/>
    <col min="9738" max="9738" width="2.33203125" style="357" customWidth="1"/>
    <col min="9739" max="9742" width="13.109375" style="357" customWidth="1"/>
    <col min="9743" max="9743" width="18.77734375" style="357" customWidth="1"/>
    <col min="9744" max="9984" width="8.88671875" style="357"/>
    <col min="9985" max="9985" width="4.6640625" style="357" customWidth="1"/>
    <col min="9986" max="9986" width="8.44140625" style="357" customWidth="1"/>
    <col min="9987" max="9987" width="2.33203125" style="357" customWidth="1"/>
    <col min="9988" max="9988" width="13.109375" style="357" customWidth="1"/>
    <col min="9989" max="9989" width="3.33203125" style="357" customWidth="1"/>
    <col min="9990" max="9990" width="9.88671875" style="357" customWidth="1"/>
    <col min="9991" max="9991" width="13.109375" style="357" customWidth="1"/>
    <col min="9992" max="9992" width="1.44140625" style="357" customWidth="1"/>
    <col min="9993" max="9993" width="9.33203125" style="357" customWidth="1"/>
    <col min="9994" max="9994" width="2.33203125" style="357" customWidth="1"/>
    <col min="9995" max="9998" width="13.109375" style="357" customWidth="1"/>
    <col min="9999" max="9999" width="18.77734375" style="357" customWidth="1"/>
    <col min="10000" max="10240" width="8.88671875" style="357"/>
    <col min="10241" max="10241" width="4.6640625" style="357" customWidth="1"/>
    <col min="10242" max="10242" width="8.44140625" style="357" customWidth="1"/>
    <col min="10243" max="10243" width="2.33203125" style="357" customWidth="1"/>
    <col min="10244" max="10244" width="13.109375" style="357" customWidth="1"/>
    <col min="10245" max="10245" width="3.33203125" style="357" customWidth="1"/>
    <col min="10246" max="10246" width="9.88671875" style="357" customWidth="1"/>
    <col min="10247" max="10247" width="13.109375" style="357" customWidth="1"/>
    <col min="10248" max="10248" width="1.44140625" style="357" customWidth="1"/>
    <col min="10249" max="10249" width="9.33203125" style="357" customWidth="1"/>
    <col min="10250" max="10250" width="2.33203125" style="357" customWidth="1"/>
    <col min="10251" max="10254" width="13.109375" style="357" customWidth="1"/>
    <col min="10255" max="10255" width="18.77734375" style="357" customWidth="1"/>
    <col min="10256" max="10496" width="8.88671875" style="357"/>
    <col min="10497" max="10497" width="4.6640625" style="357" customWidth="1"/>
    <col min="10498" max="10498" width="8.44140625" style="357" customWidth="1"/>
    <col min="10499" max="10499" width="2.33203125" style="357" customWidth="1"/>
    <col min="10500" max="10500" width="13.109375" style="357" customWidth="1"/>
    <col min="10501" max="10501" width="3.33203125" style="357" customWidth="1"/>
    <col min="10502" max="10502" width="9.88671875" style="357" customWidth="1"/>
    <col min="10503" max="10503" width="13.109375" style="357" customWidth="1"/>
    <col min="10504" max="10504" width="1.44140625" style="357" customWidth="1"/>
    <col min="10505" max="10505" width="9.33203125" style="357" customWidth="1"/>
    <col min="10506" max="10506" width="2.33203125" style="357" customWidth="1"/>
    <col min="10507" max="10510" width="13.109375" style="357" customWidth="1"/>
    <col min="10511" max="10511" width="18.77734375" style="357" customWidth="1"/>
    <col min="10512" max="10752" width="8.88671875" style="357"/>
    <col min="10753" max="10753" width="4.6640625" style="357" customWidth="1"/>
    <col min="10754" max="10754" width="8.44140625" style="357" customWidth="1"/>
    <col min="10755" max="10755" width="2.33203125" style="357" customWidth="1"/>
    <col min="10756" max="10756" width="13.109375" style="357" customWidth="1"/>
    <col min="10757" max="10757" width="3.33203125" style="357" customWidth="1"/>
    <col min="10758" max="10758" width="9.88671875" style="357" customWidth="1"/>
    <col min="10759" max="10759" width="13.109375" style="357" customWidth="1"/>
    <col min="10760" max="10760" width="1.44140625" style="357" customWidth="1"/>
    <col min="10761" max="10761" width="9.33203125" style="357" customWidth="1"/>
    <col min="10762" max="10762" width="2.33203125" style="357" customWidth="1"/>
    <col min="10763" max="10766" width="13.109375" style="357" customWidth="1"/>
    <col min="10767" max="10767" width="18.77734375" style="357" customWidth="1"/>
    <col min="10768" max="11008" width="8.88671875" style="357"/>
    <col min="11009" max="11009" width="4.6640625" style="357" customWidth="1"/>
    <col min="11010" max="11010" width="8.44140625" style="357" customWidth="1"/>
    <col min="11011" max="11011" width="2.33203125" style="357" customWidth="1"/>
    <col min="11012" max="11012" width="13.109375" style="357" customWidth="1"/>
    <col min="11013" max="11013" width="3.33203125" style="357" customWidth="1"/>
    <col min="11014" max="11014" width="9.88671875" style="357" customWidth="1"/>
    <col min="11015" max="11015" width="13.109375" style="357" customWidth="1"/>
    <col min="11016" max="11016" width="1.44140625" style="357" customWidth="1"/>
    <col min="11017" max="11017" width="9.33203125" style="357" customWidth="1"/>
    <col min="11018" max="11018" width="2.33203125" style="357" customWidth="1"/>
    <col min="11019" max="11022" width="13.109375" style="357" customWidth="1"/>
    <col min="11023" max="11023" width="18.77734375" style="357" customWidth="1"/>
    <col min="11024" max="11264" width="8.88671875" style="357"/>
    <col min="11265" max="11265" width="4.6640625" style="357" customWidth="1"/>
    <col min="11266" max="11266" width="8.44140625" style="357" customWidth="1"/>
    <col min="11267" max="11267" width="2.33203125" style="357" customWidth="1"/>
    <col min="11268" max="11268" width="13.109375" style="357" customWidth="1"/>
    <col min="11269" max="11269" width="3.33203125" style="357" customWidth="1"/>
    <col min="11270" max="11270" width="9.88671875" style="357" customWidth="1"/>
    <col min="11271" max="11271" width="13.109375" style="357" customWidth="1"/>
    <col min="11272" max="11272" width="1.44140625" style="357" customWidth="1"/>
    <col min="11273" max="11273" width="9.33203125" style="357" customWidth="1"/>
    <col min="11274" max="11274" width="2.33203125" style="357" customWidth="1"/>
    <col min="11275" max="11278" width="13.109375" style="357" customWidth="1"/>
    <col min="11279" max="11279" width="18.77734375" style="357" customWidth="1"/>
    <col min="11280" max="11520" width="8.88671875" style="357"/>
    <col min="11521" max="11521" width="4.6640625" style="357" customWidth="1"/>
    <col min="11522" max="11522" width="8.44140625" style="357" customWidth="1"/>
    <col min="11523" max="11523" width="2.33203125" style="357" customWidth="1"/>
    <col min="11524" max="11524" width="13.109375" style="357" customWidth="1"/>
    <col min="11525" max="11525" width="3.33203125" style="357" customWidth="1"/>
    <col min="11526" max="11526" width="9.88671875" style="357" customWidth="1"/>
    <col min="11527" max="11527" width="13.109375" style="357" customWidth="1"/>
    <col min="11528" max="11528" width="1.44140625" style="357" customWidth="1"/>
    <col min="11529" max="11529" width="9.33203125" style="357" customWidth="1"/>
    <col min="11530" max="11530" width="2.33203125" style="357" customWidth="1"/>
    <col min="11531" max="11534" width="13.109375" style="357" customWidth="1"/>
    <col min="11535" max="11535" width="18.77734375" style="357" customWidth="1"/>
    <col min="11536" max="11776" width="8.88671875" style="357"/>
    <col min="11777" max="11777" width="4.6640625" style="357" customWidth="1"/>
    <col min="11778" max="11778" width="8.44140625" style="357" customWidth="1"/>
    <col min="11779" max="11779" width="2.33203125" style="357" customWidth="1"/>
    <col min="11780" max="11780" width="13.109375" style="357" customWidth="1"/>
    <col min="11781" max="11781" width="3.33203125" style="357" customWidth="1"/>
    <col min="11782" max="11782" width="9.88671875" style="357" customWidth="1"/>
    <col min="11783" max="11783" width="13.109375" style="357" customWidth="1"/>
    <col min="11784" max="11784" width="1.44140625" style="357" customWidth="1"/>
    <col min="11785" max="11785" width="9.33203125" style="357" customWidth="1"/>
    <col min="11786" max="11786" width="2.33203125" style="357" customWidth="1"/>
    <col min="11787" max="11790" width="13.109375" style="357" customWidth="1"/>
    <col min="11791" max="11791" width="18.77734375" style="357" customWidth="1"/>
    <col min="11792" max="12032" width="8.88671875" style="357"/>
    <col min="12033" max="12033" width="4.6640625" style="357" customWidth="1"/>
    <col min="12034" max="12034" width="8.44140625" style="357" customWidth="1"/>
    <col min="12035" max="12035" width="2.33203125" style="357" customWidth="1"/>
    <col min="12036" max="12036" width="13.109375" style="357" customWidth="1"/>
    <col min="12037" max="12037" width="3.33203125" style="357" customWidth="1"/>
    <col min="12038" max="12038" width="9.88671875" style="357" customWidth="1"/>
    <col min="12039" max="12039" width="13.109375" style="357" customWidth="1"/>
    <col min="12040" max="12040" width="1.44140625" style="357" customWidth="1"/>
    <col min="12041" max="12041" width="9.33203125" style="357" customWidth="1"/>
    <col min="12042" max="12042" width="2.33203125" style="357" customWidth="1"/>
    <col min="12043" max="12046" width="13.109375" style="357" customWidth="1"/>
    <col min="12047" max="12047" width="18.77734375" style="357" customWidth="1"/>
    <col min="12048" max="12288" width="8.88671875" style="357"/>
    <col min="12289" max="12289" width="4.6640625" style="357" customWidth="1"/>
    <col min="12290" max="12290" width="8.44140625" style="357" customWidth="1"/>
    <col min="12291" max="12291" width="2.33203125" style="357" customWidth="1"/>
    <col min="12292" max="12292" width="13.109375" style="357" customWidth="1"/>
    <col min="12293" max="12293" width="3.33203125" style="357" customWidth="1"/>
    <col min="12294" max="12294" width="9.88671875" style="357" customWidth="1"/>
    <col min="12295" max="12295" width="13.109375" style="357" customWidth="1"/>
    <col min="12296" max="12296" width="1.44140625" style="357" customWidth="1"/>
    <col min="12297" max="12297" width="9.33203125" style="357" customWidth="1"/>
    <col min="12298" max="12298" width="2.33203125" style="357" customWidth="1"/>
    <col min="12299" max="12302" width="13.109375" style="357" customWidth="1"/>
    <col min="12303" max="12303" width="18.77734375" style="357" customWidth="1"/>
    <col min="12304" max="12544" width="8.88671875" style="357"/>
    <col min="12545" max="12545" width="4.6640625" style="357" customWidth="1"/>
    <col min="12546" max="12546" width="8.44140625" style="357" customWidth="1"/>
    <col min="12547" max="12547" width="2.33203125" style="357" customWidth="1"/>
    <col min="12548" max="12548" width="13.109375" style="357" customWidth="1"/>
    <col min="12549" max="12549" width="3.33203125" style="357" customWidth="1"/>
    <col min="12550" max="12550" width="9.88671875" style="357" customWidth="1"/>
    <col min="12551" max="12551" width="13.109375" style="357" customWidth="1"/>
    <col min="12552" max="12552" width="1.44140625" style="357" customWidth="1"/>
    <col min="12553" max="12553" width="9.33203125" style="357" customWidth="1"/>
    <col min="12554" max="12554" width="2.33203125" style="357" customWidth="1"/>
    <col min="12555" max="12558" width="13.109375" style="357" customWidth="1"/>
    <col min="12559" max="12559" width="18.77734375" style="357" customWidth="1"/>
    <col min="12560" max="12800" width="8.88671875" style="357"/>
    <col min="12801" max="12801" width="4.6640625" style="357" customWidth="1"/>
    <col min="12802" max="12802" width="8.44140625" style="357" customWidth="1"/>
    <col min="12803" max="12803" width="2.33203125" style="357" customWidth="1"/>
    <col min="12804" max="12804" width="13.109375" style="357" customWidth="1"/>
    <col min="12805" max="12805" width="3.33203125" style="357" customWidth="1"/>
    <col min="12806" max="12806" width="9.88671875" style="357" customWidth="1"/>
    <col min="12807" max="12807" width="13.109375" style="357" customWidth="1"/>
    <col min="12808" max="12808" width="1.44140625" style="357" customWidth="1"/>
    <col min="12809" max="12809" width="9.33203125" style="357" customWidth="1"/>
    <col min="12810" max="12810" width="2.33203125" style="357" customWidth="1"/>
    <col min="12811" max="12814" width="13.109375" style="357" customWidth="1"/>
    <col min="12815" max="12815" width="18.77734375" style="357" customWidth="1"/>
    <col min="12816" max="13056" width="8.88671875" style="357"/>
    <col min="13057" max="13057" width="4.6640625" style="357" customWidth="1"/>
    <col min="13058" max="13058" width="8.44140625" style="357" customWidth="1"/>
    <col min="13059" max="13059" width="2.33203125" style="357" customWidth="1"/>
    <col min="13060" max="13060" width="13.109375" style="357" customWidth="1"/>
    <col min="13061" max="13061" width="3.33203125" style="357" customWidth="1"/>
    <col min="13062" max="13062" width="9.88671875" style="357" customWidth="1"/>
    <col min="13063" max="13063" width="13.109375" style="357" customWidth="1"/>
    <col min="13064" max="13064" width="1.44140625" style="357" customWidth="1"/>
    <col min="13065" max="13065" width="9.33203125" style="357" customWidth="1"/>
    <col min="13066" max="13066" width="2.33203125" style="357" customWidth="1"/>
    <col min="13067" max="13070" width="13.109375" style="357" customWidth="1"/>
    <col min="13071" max="13071" width="18.77734375" style="357" customWidth="1"/>
    <col min="13072" max="13312" width="8.88671875" style="357"/>
    <col min="13313" max="13313" width="4.6640625" style="357" customWidth="1"/>
    <col min="13314" max="13314" width="8.44140625" style="357" customWidth="1"/>
    <col min="13315" max="13315" width="2.33203125" style="357" customWidth="1"/>
    <col min="13316" max="13316" width="13.109375" style="357" customWidth="1"/>
    <col min="13317" max="13317" width="3.33203125" style="357" customWidth="1"/>
    <col min="13318" max="13318" width="9.88671875" style="357" customWidth="1"/>
    <col min="13319" max="13319" width="13.109375" style="357" customWidth="1"/>
    <col min="13320" max="13320" width="1.44140625" style="357" customWidth="1"/>
    <col min="13321" max="13321" width="9.33203125" style="357" customWidth="1"/>
    <col min="13322" max="13322" width="2.33203125" style="357" customWidth="1"/>
    <col min="13323" max="13326" width="13.109375" style="357" customWidth="1"/>
    <col min="13327" max="13327" width="18.77734375" style="357" customWidth="1"/>
    <col min="13328" max="13568" width="8.88671875" style="357"/>
    <col min="13569" max="13569" width="4.6640625" style="357" customWidth="1"/>
    <col min="13570" max="13570" width="8.44140625" style="357" customWidth="1"/>
    <col min="13571" max="13571" width="2.33203125" style="357" customWidth="1"/>
    <col min="13572" max="13572" width="13.109375" style="357" customWidth="1"/>
    <col min="13573" max="13573" width="3.33203125" style="357" customWidth="1"/>
    <col min="13574" max="13574" width="9.88671875" style="357" customWidth="1"/>
    <col min="13575" max="13575" width="13.109375" style="357" customWidth="1"/>
    <col min="13576" max="13576" width="1.44140625" style="357" customWidth="1"/>
    <col min="13577" max="13577" width="9.33203125" style="357" customWidth="1"/>
    <col min="13578" max="13578" width="2.33203125" style="357" customWidth="1"/>
    <col min="13579" max="13582" width="13.109375" style="357" customWidth="1"/>
    <col min="13583" max="13583" width="18.77734375" style="357" customWidth="1"/>
    <col min="13584" max="13824" width="8.88671875" style="357"/>
    <col min="13825" max="13825" width="4.6640625" style="357" customWidth="1"/>
    <col min="13826" max="13826" width="8.44140625" style="357" customWidth="1"/>
    <col min="13827" max="13827" width="2.33203125" style="357" customWidth="1"/>
    <col min="13828" max="13828" width="13.109375" style="357" customWidth="1"/>
    <col min="13829" max="13829" width="3.33203125" style="357" customWidth="1"/>
    <col min="13830" max="13830" width="9.88671875" style="357" customWidth="1"/>
    <col min="13831" max="13831" width="13.109375" style="357" customWidth="1"/>
    <col min="13832" max="13832" width="1.44140625" style="357" customWidth="1"/>
    <col min="13833" max="13833" width="9.33203125" style="357" customWidth="1"/>
    <col min="13834" max="13834" width="2.33203125" style="357" customWidth="1"/>
    <col min="13835" max="13838" width="13.109375" style="357" customWidth="1"/>
    <col min="13839" max="13839" width="18.77734375" style="357" customWidth="1"/>
    <col min="13840" max="14080" width="8.88671875" style="357"/>
    <col min="14081" max="14081" width="4.6640625" style="357" customWidth="1"/>
    <col min="14082" max="14082" width="8.44140625" style="357" customWidth="1"/>
    <col min="14083" max="14083" width="2.33203125" style="357" customWidth="1"/>
    <col min="14084" max="14084" width="13.109375" style="357" customWidth="1"/>
    <col min="14085" max="14085" width="3.33203125" style="357" customWidth="1"/>
    <col min="14086" max="14086" width="9.88671875" style="357" customWidth="1"/>
    <col min="14087" max="14087" width="13.109375" style="357" customWidth="1"/>
    <col min="14088" max="14088" width="1.44140625" style="357" customWidth="1"/>
    <col min="14089" max="14089" width="9.33203125" style="357" customWidth="1"/>
    <col min="14090" max="14090" width="2.33203125" style="357" customWidth="1"/>
    <col min="14091" max="14094" width="13.109375" style="357" customWidth="1"/>
    <col min="14095" max="14095" width="18.77734375" style="357" customWidth="1"/>
    <col min="14096" max="14336" width="8.88671875" style="357"/>
    <col min="14337" max="14337" width="4.6640625" style="357" customWidth="1"/>
    <col min="14338" max="14338" width="8.44140625" style="357" customWidth="1"/>
    <col min="14339" max="14339" width="2.33203125" style="357" customWidth="1"/>
    <col min="14340" max="14340" width="13.109375" style="357" customWidth="1"/>
    <col min="14341" max="14341" width="3.33203125" style="357" customWidth="1"/>
    <col min="14342" max="14342" width="9.88671875" style="357" customWidth="1"/>
    <col min="14343" max="14343" width="13.109375" style="357" customWidth="1"/>
    <col min="14344" max="14344" width="1.44140625" style="357" customWidth="1"/>
    <col min="14345" max="14345" width="9.33203125" style="357" customWidth="1"/>
    <col min="14346" max="14346" width="2.33203125" style="357" customWidth="1"/>
    <col min="14347" max="14350" width="13.109375" style="357" customWidth="1"/>
    <col min="14351" max="14351" width="18.77734375" style="357" customWidth="1"/>
    <col min="14352" max="14592" width="8.88671875" style="357"/>
    <col min="14593" max="14593" width="4.6640625" style="357" customWidth="1"/>
    <col min="14594" max="14594" width="8.44140625" style="357" customWidth="1"/>
    <col min="14595" max="14595" width="2.33203125" style="357" customWidth="1"/>
    <col min="14596" max="14596" width="13.109375" style="357" customWidth="1"/>
    <col min="14597" max="14597" width="3.33203125" style="357" customWidth="1"/>
    <col min="14598" max="14598" width="9.88671875" style="357" customWidth="1"/>
    <col min="14599" max="14599" width="13.109375" style="357" customWidth="1"/>
    <col min="14600" max="14600" width="1.44140625" style="357" customWidth="1"/>
    <col min="14601" max="14601" width="9.33203125" style="357" customWidth="1"/>
    <col min="14602" max="14602" width="2.33203125" style="357" customWidth="1"/>
    <col min="14603" max="14606" width="13.109375" style="357" customWidth="1"/>
    <col min="14607" max="14607" width="18.77734375" style="357" customWidth="1"/>
    <col min="14608" max="14848" width="8.88671875" style="357"/>
    <col min="14849" max="14849" width="4.6640625" style="357" customWidth="1"/>
    <col min="14850" max="14850" width="8.44140625" style="357" customWidth="1"/>
    <col min="14851" max="14851" width="2.33203125" style="357" customWidth="1"/>
    <col min="14852" max="14852" width="13.109375" style="357" customWidth="1"/>
    <col min="14853" max="14853" width="3.33203125" style="357" customWidth="1"/>
    <col min="14854" max="14854" width="9.88671875" style="357" customWidth="1"/>
    <col min="14855" max="14855" width="13.109375" style="357" customWidth="1"/>
    <col min="14856" max="14856" width="1.44140625" style="357" customWidth="1"/>
    <col min="14857" max="14857" width="9.33203125" style="357" customWidth="1"/>
    <col min="14858" max="14858" width="2.33203125" style="357" customWidth="1"/>
    <col min="14859" max="14862" width="13.109375" style="357" customWidth="1"/>
    <col min="14863" max="14863" width="18.77734375" style="357" customWidth="1"/>
    <col min="14864" max="15104" width="8.88671875" style="357"/>
    <col min="15105" max="15105" width="4.6640625" style="357" customWidth="1"/>
    <col min="15106" max="15106" width="8.44140625" style="357" customWidth="1"/>
    <col min="15107" max="15107" width="2.33203125" style="357" customWidth="1"/>
    <col min="15108" max="15108" width="13.109375" style="357" customWidth="1"/>
    <col min="15109" max="15109" width="3.33203125" style="357" customWidth="1"/>
    <col min="15110" max="15110" width="9.88671875" style="357" customWidth="1"/>
    <col min="15111" max="15111" width="13.109375" style="357" customWidth="1"/>
    <col min="15112" max="15112" width="1.44140625" style="357" customWidth="1"/>
    <col min="15113" max="15113" width="9.33203125" style="357" customWidth="1"/>
    <col min="15114" max="15114" width="2.33203125" style="357" customWidth="1"/>
    <col min="15115" max="15118" width="13.109375" style="357" customWidth="1"/>
    <col min="15119" max="15119" width="18.77734375" style="357" customWidth="1"/>
    <col min="15120" max="15360" width="8.88671875" style="357"/>
    <col min="15361" max="15361" width="4.6640625" style="357" customWidth="1"/>
    <col min="15362" max="15362" width="8.44140625" style="357" customWidth="1"/>
    <col min="15363" max="15363" width="2.33203125" style="357" customWidth="1"/>
    <col min="15364" max="15364" width="13.109375" style="357" customWidth="1"/>
    <col min="15365" max="15365" width="3.33203125" style="357" customWidth="1"/>
    <col min="15366" max="15366" width="9.88671875" style="357" customWidth="1"/>
    <col min="15367" max="15367" width="13.109375" style="357" customWidth="1"/>
    <col min="15368" max="15368" width="1.44140625" style="357" customWidth="1"/>
    <col min="15369" max="15369" width="9.33203125" style="357" customWidth="1"/>
    <col min="15370" max="15370" width="2.33203125" style="357" customWidth="1"/>
    <col min="15371" max="15374" width="13.109375" style="357" customWidth="1"/>
    <col min="15375" max="15375" width="18.77734375" style="357" customWidth="1"/>
    <col min="15376" max="15616" width="8.88671875" style="357"/>
    <col min="15617" max="15617" width="4.6640625" style="357" customWidth="1"/>
    <col min="15618" max="15618" width="8.44140625" style="357" customWidth="1"/>
    <col min="15619" max="15619" width="2.33203125" style="357" customWidth="1"/>
    <col min="15620" max="15620" width="13.109375" style="357" customWidth="1"/>
    <col min="15621" max="15621" width="3.33203125" style="357" customWidth="1"/>
    <col min="15622" max="15622" width="9.88671875" style="357" customWidth="1"/>
    <col min="15623" max="15623" width="13.109375" style="357" customWidth="1"/>
    <col min="15624" max="15624" width="1.44140625" style="357" customWidth="1"/>
    <col min="15625" max="15625" width="9.33203125" style="357" customWidth="1"/>
    <col min="15626" max="15626" width="2.33203125" style="357" customWidth="1"/>
    <col min="15627" max="15630" width="13.109375" style="357" customWidth="1"/>
    <col min="15631" max="15631" width="18.77734375" style="357" customWidth="1"/>
    <col min="15632" max="15872" width="8.88671875" style="357"/>
    <col min="15873" max="15873" width="4.6640625" style="357" customWidth="1"/>
    <col min="15874" max="15874" width="8.44140625" style="357" customWidth="1"/>
    <col min="15875" max="15875" width="2.33203125" style="357" customWidth="1"/>
    <col min="15876" max="15876" width="13.109375" style="357" customWidth="1"/>
    <col min="15877" max="15877" width="3.33203125" style="357" customWidth="1"/>
    <col min="15878" max="15878" width="9.88671875" style="357" customWidth="1"/>
    <col min="15879" max="15879" width="13.109375" style="357" customWidth="1"/>
    <col min="15880" max="15880" width="1.44140625" style="357" customWidth="1"/>
    <col min="15881" max="15881" width="9.33203125" style="357" customWidth="1"/>
    <col min="15882" max="15882" width="2.33203125" style="357" customWidth="1"/>
    <col min="15883" max="15886" width="13.109375" style="357" customWidth="1"/>
    <col min="15887" max="15887" width="18.77734375" style="357" customWidth="1"/>
    <col min="15888" max="16128" width="8.88671875" style="357"/>
    <col min="16129" max="16129" width="4.6640625" style="357" customWidth="1"/>
    <col min="16130" max="16130" width="8.44140625" style="357" customWidth="1"/>
    <col min="16131" max="16131" width="2.33203125" style="357" customWidth="1"/>
    <col min="16132" max="16132" width="13.109375" style="357" customWidth="1"/>
    <col min="16133" max="16133" width="3.33203125" style="357" customWidth="1"/>
    <col min="16134" max="16134" width="9.88671875" style="357" customWidth="1"/>
    <col min="16135" max="16135" width="13.109375" style="357" customWidth="1"/>
    <col min="16136" max="16136" width="1.44140625" style="357" customWidth="1"/>
    <col min="16137" max="16137" width="9.33203125" style="357" customWidth="1"/>
    <col min="16138" max="16138" width="2.33203125" style="357" customWidth="1"/>
    <col min="16139" max="16142" width="13.109375" style="357" customWidth="1"/>
    <col min="16143" max="16143" width="18.77734375" style="357" customWidth="1"/>
    <col min="16144" max="16384" width="8.88671875" style="357"/>
  </cols>
  <sheetData>
    <row r="1" spans="1:17" s="492" customFormat="1" ht="14.45" customHeight="1">
      <c r="A1" s="918" t="s">
        <v>340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</row>
    <row r="2" spans="1:17" s="492" customFormat="1" ht="42.75" customHeight="1">
      <c r="A2" s="919" t="s">
        <v>341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</row>
    <row r="3" spans="1:17" s="492" customFormat="1" ht="14.45" customHeight="1">
      <c r="A3" s="920"/>
      <c r="B3" s="572"/>
      <c r="C3" s="921"/>
      <c r="D3" s="572"/>
      <c r="E3" s="572"/>
    </row>
    <row r="4" spans="1:17" s="492" customFormat="1" ht="28.5" customHeight="1">
      <c r="A4" s="493" t="s">
        <v>342</v>
      </c>
      <c r="B4" s="922" t="s">
        <v>343</v>
      </c>
      <c r="C4" s="923"/>
      <c r="D4" s="390" t="s">
        <v>344</v>
      </c>
      <c r="E4" s="924" t="s">
        <v>294</v>
      </c>
      <c r="F4" s="923"/>
      <c r="G4" s="390" t="s">
        <v>16</v>
      </c>
      <c r="H4" s="924" t="s">
        <v>345</v>
      </c>
      <c r="I4" s="925"/>
      <c r="J4" s="926"/>
      <c r="K4" s="390" t="s">
        <v>626</v>
      </c>
      <c r="L4" s="390" t="s">
        <v>346</v>
      </c>
      <c r="M4" s="490" t="s">
        <v>347</v>
      </c>
      <c r="N4" s="391" t="s">
        <v>33</v>
      </c>
    </row>
    <row r="5" spans="1:17" s="492" customFormat="1" ht="27.75" customHeight="1">
      <c r="A5" s="489" t="s">
        <v>561</v>
      </c>
      <c r="B5" s="909" t="s">
        <v>554</v>
      </c>
      <c r="C5" s="927"/>
      <c r="D5" s="392" t="s">
        <v>348</v>
      </c>
      <c r="E5" s="911" t="s">
        <v>559</v>
      </c>
      <c r="F5" s="932"/>
      <c r="G5" s="393">
        <f>주간세출내역!AD9</f>
        <v>28108200</v>
      </c>
      <c r="H5" s="912">
        <f>주간세출내역!AD25+주간세출내역!AD19</f>
        <v>1664560</v>
      </c>
      <c r="I5" s="933"/>
      <c r="J5" s="910"/>
      <c r="K5" s="393">
        <v>990720</v>
      </c>
      <c r="L5" s="393">
        <v>2795000</v>
      </c>
      <c r="M5" s="393">
        <v>3180000</v>
      </c>
      <c r="N5" s="393">
        <f>SUM(G5:M5)</f>
        <v>36738480</v>
      </c>
      <c r="P5" s="538"/>
      <c r="Q5" s="539"/>
    </row>
    <row r="6" spans="1:17" s="492" customFormat="1" ht="28.5" hidden="1" customHeight="1">
      <c r="A6" s="489" t="s">
        <v>562</v>
      </c>
      <c r="B6" s="909"/>
      <c r="C6" s="934"/>
      <c r="D6" s="392"/>
      <c r="E6" s="909"/>
      <c r="F6" s="934"/>
      <c r="G6" s="393"/>
      <c r="H6" s="935"/>
      <c r="I6" s="912"/>
      <c r="J6" s="936"/>
      <c r="K6" s="393"/>
      <c r="L6" s="393"/>
      <c r="M6" s="393"/>
      <c r="N6" s="393"/>
      <c r="P6" s="538"/>
      <c r="Q6" s="539"/>
    </row>
    <row r="7" spans="1:17" s="492" customFormat="1" ht="28.5" customHeight="1">
      <c r="A7" s="489" t="s">
        <v>562</v>
      </c>
      <c r="B7" s="909" t="s">
        <v>552</v>
      </c>
      <c r="C7" s="910"/>
      <c r="D7" s="392" t="s">
        <v>348</v>
      </c>
      <c r="E7" s="911" t="s">
        <v>556</v>
      </c>
      <c r="F7" s="910"/>
      <c r="G7" s="393">
        <f>주간세출내역!AD10</f>
        <v>27800000</v>
      </c>
      <c r="H7" s="912">
        <f>주간세출내역!AD20+주간세출내역!AD26</f>
        <v>2107720</v>
      </c>
      <c r="I7" s="913"/>
      <c r="J7" s="914"/>
      <c r="K7" s="393">
        <v>990720</v>
      </c>
      <c r="L7" s="393">
        <v>2810000</v>
      </c>
      <c r="M7" s="393">
        <v>3250000</v>
      </c>
      <c r="N7" s="393">
        <f>SUM(G7:M7)</f>
        <v>36958440</v>
      </c>
      <c r="P7" s="538"/>
      <c r="Q7" s="539"/>
    </row>
    <row r="8" spans="1:17" s="492" customFormat="1" ht="28.5" customHeight="1">
      <c r="A8" s="489" t="s">
        <v>563</v>
      </c>
      <c r="B8" s="909" t="s">
        <v>552</v>
      </c>
      <c r="C8" s="915"/>
      <c r="D8" s="392" t="s">
        <v>348</v>
      </c>
      <c r="E8" s="911" t="s">
        <v>557</v>
      </c>
      <c r="F8" s="916"/>
      <c r="G8" s="393">
        <f>주간세출내역!AD11</f>
        <v>27640000</v>
      </c>
      <c r="H8" s="912">
        <f>주간세출내역!AD21+주간세출내역!AD27</f>
        <v>2107720</v>
      </c>
      <c r="I8" s="917"/>
      <c r="J8" s="910"/>
      <c r="K8" s="393">
        <v>990720</v>
      </c>
      <c r="L8" s="393">
        <v>2810000</v>
      </c>
      <c r="M8" s="393">
        <v>3250000</v>
      </c>
      <c r="N8" s="393">
        <f>SUM(G8:M8)</f>
        <v>36798440</v>
      </c>
      <c r="P8" s="538"/>
      <c r="Q8" s="539"/>
    </row>
    <row r="9" spans="1:17" s="492" customFormat="1" ht="28.5" customHeight="1">
      <c r="A9" s="489" t="s">
        <v>564</v>
      </c>
      <c r="B9" s="909" t="s">
        <v>552</v>
      </c>
      <c r="C9" s="927"/>
      <c r="D9" s="392" t="s">
        <v>348</v>
      </c>
      <c r="E9" s="911" t="s">
        <v>590</v>
      </c>
      <c r="F9" s="927"/>
      <c r="G9" s="393">
        <f>주간세출내역!AD12</f>
        <v>26320000</v>
      </c>
      <c r="H9" s="912">
        <v>1110760</v>
      </c>
      <c r="I9" s="928"/>
      <c r="J9" s="927"/>
      <c r="K9" s="393">
        <v>990720</v>
      </c>
      <c r="L9" s="393">
        <v>2800000</v>
      </c>
      <c r="M9" s="393">
        <v>3120000</v>
      </c>
      <c r="N9" s="393">
        <f>SUM(G9:M9)</f>
        <v>34341480</v>
      </c>
      <c r="P9" s="538"/>
      <c r="Q9" s="539"/>
    </row>
    <row r="10" spans="1:17" s="492" customFormat="1" ht="28.5" customHeight="1">
      <c r="A10" s="489" t="s">
        <v>565</v>
      </c>
      <c r="B10" s="909" t="s">
        <v>553</v>
      </c>
      <c r="C10" s="929"/>
      <c r="D10" s="392" t="s">
        <v>348</v>
      </c>
      <c r="E10" s="911" t="s">
        <v>558</v>
      </c>
      <c r="F10" s="910"/>
      <c r="G10" s="393">
        <f>주간세출내역!AD13</f>
        <v>27120000</v>
      </c>
      <c r="H10" s="912">
        <f>주간세출내역!AD23+주간세출내역!AD29</f>
        <v>1886200</v>
      </c>
      <c r="I10" s="930"/>
      <c r="J10" s="931"/>
      <c r="K10" s="393">
        <v>990720</v>
      </c>
      <c r="L10" s="393">
        <v>2785000</v>
      </c>
      <c r="M10" s="393">
        <v>3200000</v>
      </c>
      <c r="N10" s="393">
        <f>SUM(G10:M10)</f>
        <v>35981920</v>
      </c>
      <c r="P10" s="538"/>
      <c r="Q10" s="539"/>
    </row>
    <row r="11" spans="1:17" s="492" customFormat="1" ht="28.5" customHeight="1">
      <c r="A11" s="489" t="s">
        <v>612</v>
      </c>
      <c r="B11" s="909" t="s">
        <v>555</v>
      </c>
      <c r="C11" s="934"/>
      <c r="D11" s="392" t="s">
        <v>589</v>
      </c>
      <c r="E11" s="909" t="s">
        <v>560</v>
      </c>
      <c r="F11" s="934"/>
      <c r="G11" s="393">
        <f>주간세출내역!AD15</f>
        <v>13581960</v>
      </c>
      <c r="H11" s="955">
        <v>200000</v>
      </c>
      <c r="I11" s="956"/>
      <c r="J11" s="957"/>
      <c r="K11" s="393">
        <v>0</v>
      </c>
      <c r="L11" s="393">
        <v>1800000</v>
      </c>
      <c r="M11" s="393">
        <v>1500000</v>
      </c>
      <c r="N11" s="393">
        <f>SUM(G11:M11)</f>
        <v>17081960</v>
      </c>
      <c r="P11" s="538"/>
      <c r="Q11" s="539"/>
    </row>
    <row r="12" spans="1:17" s="492" customFormat="1" ht="28.5" customHeight="1">
      <c r="A12" s="952" t="s">
        <v>265</v>
      </c>
      <c r="B12" s="924" t="s">
        <v>349</v>
      </c>
      <c r="C12" s="945"/>
      <c r="D12" s="490" t="s">
        <v>350</v>
      </c>
      <c r="E12" s="940" t="s">
        <v>349</v>
      </c>
      <c r="F12" s="946"/>
      <c r="G12" s="394">
        <f>G5+G6+G7+G8+G9+G10</f>
        <v>136988200</v>
      </c>
      <c r="H12" s="942">
        <f>SUM(H5:J10)</f>
        <v>8876960</v>
      </c>
      <c r="I12" s="947"/>
      <c r="J12" s="948"/>
      <c r="K12" s="394">
        <f>SUM(K5:K10)</f>
        <v>4953600</v>
      </c>
      <c r="L12" s="394">
        <f>L5+L6+L7+L8+L9+L10</f>
        <v>14000000</v>
      </c>
      <c r="M12" s="394">
        <f>M5+M6+M7+M8+M9+M10</f>
        <v>16000000</v>
      </c>
      <c r="N12" s="394">
        <f>SUM(N5:N10)</f>
        <v>180818760</v>
      </c>
      <c r="P12" s="538"/>
    </row>
    <row r="13" spans="1:17" s="492" customFormat="1" ht="28.5" customHeight="1">
      <c r="A13" s="953"/>
      <c r="B13" s="938" t="s">
        <v>349</v>
      </c>
      <c r="C13" s="939"/>
      <c r="D13" s="487" t="s">
        <v>351</v>
      </c>
      <c r="E13" s="940" t="s">
        <v>349</v>
      </c>
      <c r="F13" s="941"/>
      <c r="G13" s="395">
        <f>G11</f>
        <v>13581960</v>
      </c>
      <c r="H13" s="942">
        <f>SUM(H11)</f>
        <v>200000</v>
      </c>
      <c r="I13" s="943"/>
      <c r="J13" s="944"/>
      <c r="K13" s="488">
        <v>0</v>
      </c>
      <c r="L13" s="488">
        <f>L11</f>
        <v>1800000</v>
      </c>
      <c r="M13" s="488">
        <f>M11</f>
        <v>1500000</v>
      </c>
      <c r="N13" s="396">
        <f>SUM(N11)</f>
        <v>17081960</v>
      </c>
      <c r="P13" s="538"/>
    </row>
    <row r="14" spans="1:17" s="492" customFormat="1" ht="28.5" customHeight="1">
      <c r="A14" s="954"/>
      <c r="B14" s="938" t="s">
        <v>349</v>
      </c>
      <c r="C14" s="939"/>
      <c r="D14" s="487" t="s">
        <v>352</v>
      </c>
      <c r="E14" s="924" t="s">
        <v>349</v>
      </c>
      <c r="F14" s="923"/>
      <c r="G14" s="397">
        <f>G12+G13</f>
        <v>150570160</v>
      </c>
      <c r="H14" s="949">
        <f>SUM(H12:J13)</f>
        <v>9076960</v>
      </c>
      <c r="I14" s="950"/>
      <c r="J14" s="951"/>
      <c r="K14" s="491">
        <f>SUM(K12:K13)</f>
        <v>4953600</v>
      </c>
      <c r="L14" s="491">
        <f>L12+L13</f>
        <v>15800000</v>
      </c>
      <c r="M14" s="491">
        <f>M12+M13</f>
        <v>17500000</v>
      </c>
      <c r="N14" s="396">
        <f>SUM(N12:N13)</f>
        <v>197900720</v>
      </c>
      <c r="P14" s="538"/>
    </row>
    <row r="15" spans="1:17" s="492" customFormat="1" ht="5.85" customHeight="1"/>
    <row r="16" spans="1:17" s="492" customFormat="1" ht="14.45" customHeight="1">
      <c r="A16" s="937" t="s">
        <v>526</v>
      </c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</row>
  </sheetData>
  <mergeCells count="39">
    <mergeCell ref="B11:C11"/>
    <mergeCell ref="E11:F11"/>
    <mergeCell ref="A16:N16"/>
    <mergeCell ref="B13:C13"/>
    <mergeCell ref="E13:F13"/>
    <mergeCell ref="H13:J13"/>
    <mergeCell ref="B12:C12"/>
    <mergeCell ref="E12:F12"/>
    <mergeCell ref="H12:J12"/>
    <mergeCell ref="B14:C14"/>
    <mergeCell ref="E14:F14"/>
    <mergeCell ref="H14:J14"/>
    <mergeCell ref="A12:A14"/>
    <mergeCell ref="H11:J11"/>
    <mergeCell ref="B5:C5"/>
    <mergeCell ref="E5:F5"/>
    <mergeCell ref="H5:J5"/>
    <mergeCell ref="B6:C6"/>
    <mergeCell ref="E6:F6"/>
    <mergeCell ref="H6:J6"/>
    <mergeCell ref="B9:C9"/>
    <mergeCell ref="E9:F9"/>
    <mergeCell ref="H9:J9"/>
    <mergeCell ref="B10:C10"/>
    <mergeCell ref="E10:F10"/>
    <mergeCell ref="H10:J10"/>
    <mergeCell ref="A1:N1"/>
    <mergeCell ref="A2:N2"/>
    <mergeCell ref="A3:B3"/>
    <mergeCell ref="C3:E3"/>
    <mergeCell ref="B4:C4"/>
    <mergeCell ref="E4:F4"/>
    <mergeCell ref="H4:J4"/>
    <mergeCell ref="B7:C7"/>
    <mergeCell ref="E7:F7"/>
    <mergeCell ref="H7:J7"/>
    <mergeCell ref="B8:C8"/>
    <mergeCell ref="E8:F8"/>
    <mergeCell ref="H8:J8"/>
  </mergeCells>
  <phoneticPr fontId="12" type="noConversion"/>
  <pageMargins left="0.78740157480314965" right="0.78740157480314965" top="0.78740157480314965" bottom="0.39370078740157483" header="0" footer="0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47"/>
  <sheetViews>
    <sheetView zoomScaleNormal="100" zoomScaleSheetLayoutView="90" workbookViewId="0">
      <selection activeCell="T24" sqref="T24"/>
    </sheetView>
  </sheetViews>
  <sheetFormatPr defaultRowHeight="13.5"/>
  <cols>
    <col min="1" max="1" width="5" style="191" customWidth="1"/>
    <col min="2" max="2" width="9.21875" style="191" customWidth="1"/>
    <col min="3" max="3" width="8.21875" style="191" customWidth="1"/>
    <col min="4" max="4" width="8.77734375" style="191" customWidth="1"/>
    <col min="5" max="5" width="10.33203125" style="191" customWidth="1"/>
    <col min="6" max="6" width="6.5546875" style="191" customWidth="1"/>
    <col min="7" max="12" width="4.109375" style="191" customWidth="1"/>
    <col min="13" max="13" width="4" style="191" customWidth="1"/>
    <col min="14" max="14" width="7.88671875" style="191" customWidth="1"/>
    <col min="15" max="15" width="6.88671875" style="248" bestFit="1" customWidth="1"/>
    <col min="16" max="16" width="5.77734375" style="191" customWidth="1"/>
    <col min="17" max="18" width="6.33203125" style="191" customWidth="1"/>
    <col min="19" max="16384" width="8.88671875" style="191"/>
  </cols>
  <sheetData>
    <row r="1" spans="1:17" ht="16.5" customHeight="1">
      <c r="A1" s="312" t="s">
        <v>249</v>
      </c>
      <c r="B1" s="1045" t="s">
        <v>248</v>
      </c>
      <c r="C1" s="1047" t="s">
        <v>247</v>
      </c>
      <c r="D1" s="1048"/>
      <c r="E1" s="1045" t="s">
        <v>246</v>
      </c>
      <c r="F1" s="1049"/>
      <c r="G1" s="1049"/>
      <c r="H1" s="1049"/>
      <c r="I1" s="1049"/>
      <c r="J1" s="1049"/>
      <c r="K1" s="1049"/>
      <c r="L1" s="1049"/>
      <c r="M1" s="1049"/>
      <c r="N1" s="1049"/>
      <c r="O1" s="313"/>
      <c r="P1" s="1045" t="s">
        <v>245</v>
      </c>
      <c r="Q1" s="1051"/>
    </row>
    <row r="2" spans="1:17" ht="16.5" customHeight="1">
      <c r="A2" s="192" t="s">
        <v>244</v>
      </c>
      <c r="B2" s="1046"/>
      <c r="C2" s="192" t="s">
        <v>243</v>
      </c>
      <c r="D2" s="531" t="s">
        <v>242</v>
      </c>
      <c r="E2" s="1046"/>
      <c r="F2" s="1050"/>
      <c r="G2" s="1050"/>
      <c r="H2" s="1050"/>
      <c r="I2" s="1050"/>
      <c r="J2" s="1050"/>
      <c r="K2" s="1050"/>
      <c r="L2" s="1050"/>
      <c r="M2" s="1050"/>
      <c r="N2" s="1050"/>
      <c r="O2" s="193"/>
      <c r="P2" s="1046"/>
      <c r="Q2" s="1052"/>
    </row>
    <row r="3" spans="1:17" ht="16.5" customHeight="1">
      <c r="A3" s="1047" t="s">
        <v>241</v>
      </c>
      <c r="B3" s="1053"/>
      <c r="C3" s="268">
        <f>C4+C29+C115+C126+C133+C162+C197</f>
        <v>88819</v>
      </c>
      <c r="D3" s="268">
        <f>D4+D29+D115+D126+D133+D162+D197</f>
        <v>29360</v>
      </c>
      <c r="E3" s="269"/>
      <c r="F3" s="270"/>
      <c r="G3" s="271"/>
      <c r="H3" s="271"/>
      <c r="I3" s="532"/>
      <c r="J3" s="271"/>
      <c r="K3" s="271"/>
      <c r="L3" s="532"/>
      <c r="M3" s="271"/>
      <c r="N3" s="271"/>
      <c r="O3" s="272"/>
      <c r="P3" s="194"/>
      <c r="Q3" s="195"/>
    </row>
    <row r="4" spans="1:17" ht="15.75" customHeight="1">
      <c r="A4" s="958" t="s">
        <v>380</v>
      </c>
      <c r="B4" s="529" t="s">
        <v>239</v>
      </c>
      <c r="C4" s="273">
        <f>SUM(C5:C28)</f>
        <v>35292</v>
      </c>
      <c r="D4" s="273">
        <f>SUM(D5:D28)</f>
        <v>20600</v>
      </c>
      <c r="E4" s="1019"/>
      <c r="F4" s="1020"/>
      <c r="G4" s="1020"/>
      <c r="H4" s="1020"/>
      <c r="I4" s="1020"/>
      <c r="J4" s="1020"/>
      <c r="K4" s="1020"/>
      <c r="L4" s="1020"/>
      <c r="M4" s="1020"/>
      <c r="N4" s="1020"/>
      <c r="O4" s="274"/>
      <c r="P4" s="1027"/>
      <c r="Q4" s="1028"/>
    </row>
    <row r="5" spans="1:17" ht="15.75" customHeight="1">
      <c r="A5" s="959"/>
      <c r="B5" s="1001" t="s">
        <v>381</v>
      </c>
      <c r="C5" s="275">
        <f>SUM(O8:O27)</f>
        <v>35292</v>
      </c>
      <c r="D5" s="275"/>
      <c r="E5" s="276" t="s">
        <v>382</v>
      </c>
      <c r="F5" s="277"/>
      <c r="G5" s="277"/>
      <c r="H5" s="278"/>
      <c r="I5" s="279"/>
      <c r="J5" s="278"/>
      <c r="K5" s="278"/>
      <c r="L5" s="279"/>
      <c r="M5" s="278"/>
      <c r="N5" s="278"/>
      <c r="O5" s="196"/>
      <c r="P5" s="979" t="s">
        <v>383</v>
      </c>
      <c r="Q5" s="980"/>
    </row>
    <row r="6" spans="1:17" ht="15.75" customHeight="1">
      <c r="A6" s="959"/>
      <c r="B6" s="987"/>
      <c r="C6" s="197"/>
      <c r="D6" s="197"/>
      <c r="E6" s="198" t="s">
        <v>384</v>
      </c>
      <c r="F6" s="199"/>
      <c r="G6" s="199"/>
      <c r="H6" s="200"/>
      <c r="I6" s="201"/>
      <c r="J6" s="200"/>
      <c r="K6" s="200"/>
      <c r="L6" s="201"/>
      <c r="M6" s="200"/>
      <c r="N6" s="200"/>
      <c r="O6" s="196"/>
      <c r="P6" s="981"/>
      <c r="Q6" s="982"/>
    </row>
    <row r="7" spans="1:17" ht="15.75" customHeight="1">
      <c r="A7" s="959"/>
      <c r="B7" s="987"/>
      <c r="C7" s="197"/>
      <c r="D7" s="197"/>
      <c r="E7" s="198" t="s">
        <v>164</v>
      </c>
      <c r="F7" s="199"/>
      <c r="G7" s="199"/>
      <c r="H7" s="200"/>
      <c r="I7" s="201"/>
      <c r="J7" s="200"/>
      <c r="K7" s="200"/>
      <c r="L7" s="201"/>
      <c r="M7" s="200"/>
      <c r="N7" s="200"/>
      <c r="O7" s="196"/>
      <c r="P7" s="981"/>
      <c r="Q7" s="982"/>
    </row>
    <row r="8" spans="1:17" ht="15.75" customHeight="1">
      <c r="A8" s="959"/>
      <c r="B8" s="987"/>
      <c r="C8" s="197"/>
      <c r="D8" s="197"/>
      <c r="E8" s="1054" t="s">
        <v>574</v>
      </c>
      <c r="F8" s="1055"/>
      <c r="G8" s="199">
        <v>14</v>
      </c>
      <c r="H8" s="202" t="s">
        <v>169</v>
      </c>
      <c r="I8" s="203" t="s">
        <v>162</v>
      </c>
      <c r="J8" s="199">
        <v>19</v>
      </c>
      <c r="K8" s="202" t="s">
        <v>163</v>
      </c>
      <c r="L8" s="203" t="s">
        <v>162</v>
      </c>
      <c r="M8" s="199">
        <v>12</v>
      </c>
      <c r="N8" s="199" t="s">
        <v>412</v>
      </c>
      <c r="O8" s="196">
        <f t="shared" ref="O8:O27" si="0">G8*J8*M8</f>
        <v>3192</v>
      </c>
      <c r="P8" s="981"/>
      <c r="Q8" s="982"/>
    </row>
    <row r="9" spans="1:17" ht="15.75" customHeight="1">
      <c r="A9" s="959"/>
      <c r="B9" s="987"/>
      <c r="C9" s="197"/>
      <c r="D9" s="197"/>
      <c r="E9" s="241"/>
      <c r="F9" s="533"/>
      <c r="G9" s="199">
        <v>4</v>
      </c>
      <c r="H9" s="202" t="s">
        <v>413</v>
      </c>
      <c r="I9" s="203" t="s">
        <v>162</v>
      </c>
      <c r="J9" s="199">
        <v>4</v>
      </c>
      <c r="K9" s="202" t="s">
        <v>414</v>
      </c>
      <c r="L9" s="203" t="s">
        <v>162</v>
      </c>
      <c r="M9" s="199">
        <v>12</v>
      </c>
      <c r="N9" s="199" t="s">
        <v>412</v>
      </c>
      <c r="O9" s="196">
        <f t="shared" si="0"/>
        <v>192</v>
      </c>
      <c r="P9" s="981"/>
      <c r="Q9" s="982"/>
    </row>
    <row r="10" spans="1:17" ht="15.75" customHeight="1">
      <c r="A10" s="959"/>
      <c r="B10" s="987"/>
      <c r="C10" s="197"/>
      <c r="D10" s="197"/>
      <c r="E10" s="1054" t="s">
        <v>575</v>
      </c>
      <c r="F10" s="1055"/>
      <c r="G10" s="199">
        <v>14</v>
      </c>
      <c r="H10" s="202" t="s">
        <v>169</v>
      </c>
      <c r="I10" s="203" t="s">
        <v>162</v>
      </c>
      <c r="J10" s="199">
        <v>19</v>
      </c>
      <c r="K10" s="202" t="s">
        <v>163</v>
      </c>
      <c r="L10" s="203" t="s">
        <v>162</v>
      </c>
      <c r="M10" s="199">
        <v>12</v>
      </c>
      <c r="N10" s="199" t="s">
        <v>412</v>
      </c>
      <c r="O10" s="196">
        <f t="shared" ref="O10:O11" si="1">G10*J10*M10</f>
        <v>3192</v>
      </c>
      <c r="P10" s="981"/>
      <c r="Q10" s="982"/>
    </row>
    <row r="11" spans="1:17" ht="15.75" customHeight="1">
      <c r="A11" s="959"/>
      <c r="B11" s="987"/>
      <c r="C11" s="197"/>
      <c r="D11" s="197"/>
      <c r="E11" s="241"/>
      <c r="F11" s="533"/>
      <c r="G11" s="199">
        <v>4</v>
      </c>
      <c r="H11" s="202" t="s">
        <v>413</v>
      </c>
      <c r="I11" s="203" t="s">
        <v>162</v>
      </c>
      <c r="J11" s="199">
        <v>4</v>
      </c>
      <c r="K11" s="202" t="s">
        <v>414</v>
      </c>
      <c r="L11" s="203" t="s">
        <v>162</v>
      </c>
      <c r="M11" s="199">
        <v>12</v>
      </c>
      <c r="N11" s="199" t="s">
        <v>412</v>
      </c>
      <c r="O11" s="196">
        <f t="shared" si="1"/>
        <v>192</v>
      </c>
      <c r="P11" s="981"/>
      <c r="Q11" s="982"/>
    </row>
    <row r="12" spans="1:17" ht="15.75" customHeight="1">
      <c r="A12" s="959"/>
      <c r="B12" s="987"/>
      <c r="C12" s="197"/>
      <c r="D12" s="197"/>
      <c r="E12" s="198" t="s">
        <v>415</v>
      </c>
      <c r="F12" s="199"/>
      <c r="G12" s="199">
        <v>14</v>
      </c>
      <c r="H12" s="202" t="s">
        <v>413</v>
      </c>
      <c r="I12" s="203" t="s">
        <v>162</v>
      </c>
      <c r="J12" s="199">
        <v>4</v>
      </c>
      <c r="K12" s="202" t="s">
        <v>163</v>
      </c>
      <c r="L12" s="203" t="s">
        <v>162</v>
      </c>
      <c r="M12" s="211">
        <v>6</v>
      </c>
      <c r="N12" s="199" t="s">
        <v>412</v>
      </c>
      <c r="O12" s="196">
        <f t="shared" si="0"/>
        <v>336</v>
      </c>
      <c r="P12" s="981"/>
      <c r="Q12" s="982"/>
    </row>
    <row r="13" spans="1:17" ht="15.75" customHeight="1">
      <c r="A13" s="959"/>
      <c r="B13" s="987"/>
      <c r="C13" s="197"/>
      <c r="D13" s="242">
        <v>200</v>
      </c>
      <c r="E13" s="198" t="s">
        <v>416</v>
      </c>
      <c r="F13" s="199"/>
      <c r="G13" s="199">
        <v>14</v>
      </c>
      <c r="H13" s="202" t="s">
        <v>413</v>
      </c>
      <c r="I13" s="203" t="s">
        <v>162</v>
      </c>
      <c r="J13" s="199">
        <v>4</v>
      </c>
      <c r="K13" s="202" t="s">
        <v>163</v>
      </c>
      <c r="L13" s="203" t="s">
        <v>162</v>
      </c>
      <c r="M13" s="211">
        <v>6</v>
      </c>
      <c r="N13" s="199" t="s">
        <v>412</v>
      </c>
      <c r="O13" s="196">
        <f t="shared" si="0"/>
        <v>336</v>
      </c>
      <c r="P13" s="981"/>
      <c r="Q13" s="982"/>
    </row>
    <row r="14" spans="1:17" ht="15.75" customHeight="1">
      <c r="A14" s="959"/>
      <c r="B14" s="987"/>
      <c r="C14" s="197"/>
      <c r="D14" s="242"/>
      <c r="E14" s="198" t="s">
        <v>417</v>
      </c>
      <c r="F14" s="199"/>
      <c r="G14" s="199">
        <v>14</v>
      </c>
      <c r="H14" s="202" t="s">
        <v>413</v>
      </c>
      <c r="I14" s="203" t="s">
        <v>162</v>
      </c>
      <c r="J14" s="199">
        <v>19</v>
      </c>
      <c r="K14" s="202" t="s">
        <v>163</v>
      </c>
      <c r="L14" s="203" t="s">
        <v>162</v>
      </c>
      <c r="M14" s="199">
        <v>12</v>
      </c>
      <c r="N14" s="199" t="s">
        <v>412</v>
      </c>
      <c r="O14" s="196">
        <f t="shared" si="0"/>
        <v>3192</v>
      </c>
      <c r="P14" s="981"/>
      <c r="Q14" s="982"/>
    </row>
    <row r="15" spans="1:17" ht="15.75" customHeight="1">
      <c r="A15" s="959"/>
      <c r="B15" s="987"/>
      <c r="C15" s="197"/>
      <c r="D15" s="242"/>
      <c r="E15" s="198"/>
      <c r="F15" s="199"/>
      <c r="G15" s="199">
        <v>4</v>
      </c>
      <c r="H15" s="202" t="s">
        <v>413</v>
      </c>
      <c r="I15" s="203" t="s">
        <v>162</v>
      </c>
      <c r="J15" s="199">
        <v>4</v>
      </c>
      <c r="K15" s="202" t="s">
        <v>163</v>
      </c>
      <c r="L15" s="203" t="s">
        <v>162</v>
      </c>
      <c r="M15" s="199">
        <v>12</v>
      </c>
      <c r="N15" s="199" t="s">
        <v>412</v>
      </c>
      <c r="O15" s="196">
        <f t="shared" si="0"/>
        <v>192</v>
      </c>
      <c r="P15" s="981"/>
      <c r="Q15" s="982"/>
    </row>
    <row r="16" spans="1:17" ht="15.75" customHeight="1">
      <c r="A16" s="959"/>
      <c r="B16" s="987"/>
      <c r="C16" s="197"/>
      <c r="D16" s="242"/>
      <c r="E16" s="262" t="s">
        <v>240</v>
      </c>
      <c r="F16" s="429"/>
      <c r="G16" s="199">
        <v>14</v>
      </c>
      <c r="H16" s="202" t="s">
        <v>413</v>
      </c>
      <c r="I16" s="203" t="s">
        <v>162</v>
      </c>
      <c r="J16" s="199">
        <v>19</v>
      </c>
      <c r="K16" s="202" t="s">
        <v>163</v>
      </c>
      <c r="L16" s="203" t="s">
        <v>162</v>
      </c>
      <c r="M16" s="199">
        <v>12</v>
      </c>
      <c r="N16" s="199" t="s">
        <v>412</v>
      </c>
      <c r="O16" s="204">
        <f t="shared" si="0"/>
        <v>3192</v>
      </c>
      <c r="P16" s="981"/>
      <c r="Q16" s="982"/>
    </row>
    <row r="17" spans="1:17" ht="15.75" customHeight="1">
      <c r="A17" s="959"/>
      <c r="B17" s="987"/>
      <c r="C17" s="197"/>
      <c r="D17" s="242"/>
      <c r="E17" s="262"/>
      <c r="F17" s="429"/>
      <c r="G17" s="199">
        <v>4</v>
      </c>
      <c r="H17" s="202" t="s">
        <v>413</v>
      </c>
      <c r="I17" s="203" t="s">
        <v>162</v>
      </c>
      <c r="J17" s="199">
        <v>4</v>
      </c>
      <c r="K17" s="202" t="s">
        <v>163</v>
      </c>
      <c r="L17" s="203" t="s">
        <v>162</v>
      </c>
      <c r="M17" s="199">
        <v>12</v>
      </c>
      <c r="N17" s="199" t="s">
        <v>412</v>
      </c>
      <c r="O17" s="204">
        <f t="shared" si="0"/>
        <v>192</v>
      </c>
      <c r="P17" s="981"/>
      <c r="Q17" s="982"/>
    </row>
    <row r="18" spans="1:17" ht="15.75" customHeight="1">
      <c r="A18" s="959"/>
      <c r="B18" s="987"/>
      <c r="C18" s="197"/>
      <c r="D18" s="242">
        <v>16800</v>
      </c>
      <c r="E18" s="428" t="s">
        <v>418</v>
      </c>
      <c r="F18" s="199"/>
      <c r="G18" s="199">
        <v>14</v>
      </c>
      <c r="H18" s="202" t="s">
        <v>413</v>
      </c>
      <c r="I18" s="203" t="s">
        <v>162</v>
      </c>
      <c r="J18" s="199">
        <v>19</v>
      </c>
      <c r="K18" s="202" t="s">
        <v>163</v>
      </c>
      <c r="L18" s="203" t="s">
        <v>162</v>
      </c>
      <c r="M18" s="199">
        <v>12</v>
      </c>
      <c r="N18" s="199" t="s">
        <v>412</v>
      </c>
      <c r="O18" s="204">
        <f t="shared" si="0"/>
        <v>3192</v>
      </c>
      <c r="P18" s="981"/>
      <c r="Q18" s="982"/>
    </row>
    <row r="19" spans="1:17" ht="15.75" customHeight="1">
      <c r="A19" s="959"/>
      <c r="B19" s="987"/>
      <c r="C19" s="197"/>
      <c r="D19" s="242"/>
      <c r="E19" s="428"/>
      <c r="F19" s="199"/>
      <c r="G19" s="199">
        <v>4</v>
      </c>
      <c r="H19" s="202" t="s">
        <v>413</v>
      </c>
      <c r="I19" s="203" t="s">
        <v>162</v>
      </c>
      <c r="J19" s="199">
        <v>4</v>
      </c>
      <c r="K19" s="202" t="s">
        <v>163</v>
      </c>
      <c r="L19" s="203" t="s">
        <v>162</v>
      </c>
      <c r="M19" s="199">
        <v>12</v>
      </c>
      <c r="N19" s="199" t="s">
        <v>412</v>
      </c>
      <c r="O19" s="204">
        <f t="shared" si="0"/>
        <v>192</v>
      </c>
      <c r="P19" s="981"/>
      <c r="Q19" s="982"/>
    </row>
    <row r="20" spans="1:17" ht="15.75" customHeight="1">
      <c r="A20" s="959"/>
      <c r="B20" s="987"/>
      <c r="C20" s="197"/>
      <c r="D20" s="242">
        <v>3600</v>
      </c>
      <c r="E20" s="428" t="s">
        <v>419</v>
      </c>
      <c r="F20" s="199"/>
      <c r="G20" s="199">
        <v>14</v>
      </c>
      <c r="H20" s="202" t="s">
        <v>413</v>
      </c>
      <c r="I20" s="203" t="s">
        <v>162</v>
      </c>
      <c r="J20" s="199">
        <v>19</v>
      </c>
      <c r="K20" s="202" t="s">
        <v>163</v>
      </c>
      <c r="L20" s="203" t="s">
        <v>162</v>
      </c>
      <c r="M20" s="199">
        <v>12</v>
      </c>
      <c r="N20" s="199" t="s">
        <v>412</v>
      </c>
      <c r="O20" s="204">
        <f t="shared" si="0"/>
        <v>3192</v>
      </c>
      <c r="P20" s="981"/>
      <c r="Q20" s="982"/>
    </row>
    <row r="21" spans="1:17" ht="15" customHeight="1">
      <c r="A21" s="959"/>
      <c r="B21" s="987"/>
      <c r="C21" s="197"/>
      <c r="D21" s="205"/>
      <c r="E21" s="428"/>
      <c r="F21" s="199"/>
      <c r="G21" s="199">
        <v>4</v>
      </c>
      <c r="H21" s="202" t="s">
        <v>413</v>
      </c>
      <c r="I21" s="203" t="s">
        <v>162</v>
      </c>
      <c r="J21" s="199">
        <v>4</v>
      </c>
      <c r="K21" s="202" t="s">
        <v>163</v>
      </c>
      <c r="L21" s="203" t="s">
        <v>162</v>
      </c>
      <c r="M21" s="199">
        <v>12</v>
      </c>
      <c r="N21" s="199" t="s">
        <v>412</v>
      </c>
      <c r="O21" s="204">
        <f t="shared" si="0"/>
        <v>192</v>
      </c>
      <c r="P21" s="981"/>
      <c r="Q21" s="982"/>
    </row>
    <row r="22" spans="1:17" ht="15.75" customHeight="1">
      <c r="A22" s="959"/>
      <c r="B22" s="987"/>
      <c r="C22" s="197"/>
      <c r="D22" s="205"/>
      <c r="E22" s="428" t="s">
        <v>420</v>
      </c>
      <c r="F22" s="199"/>
      <c r="G22" s="199">
        <v>14</v>
      </c>
      <c r="H22" s="202" t="s">
        <v>413</v>
      </c>
      <c r="I22" s="203" t="s">
        <v>162</v>
      </c>
      <c r="J22" s="199">
        <v>57</v>
      </c>
      <c r="K22" s="202" t="s">
        <v>163</v>
      </c>
      <c r="L22" s="203" t="s">
        <v>162</v>
      </c>
      <c r="M22" s="199">
        <v>12</v>
      </c>
      <c r="N22" s="199" t="s">
        <v>412</v>
      </c>
      <c r="O22" s="196">
        <f t="shared" si="0"/>
        <v>9576</v>
      </c>
      <c r="P22" s="981"/>
      <c r="Q22" s="982"/>
    </row>
    <row r="23" spans="1:17" ht="15.75" customHeight="1">
      <c r="A23" s="959"/>
      <c r="B23" s="987"/>
      <c r="C23" s="197"/>
      <c r="D23" s="205"/>
      <c r="E23" s="428"/>
      <c r="F23" s="199"/>
      <c r="G23" s="199">
        <v>4</v>
      </c>
      <c r="H23" s="202" t="s">
        <v>413</v>
      </c>
      <c r="I23" s="203" t="s">
        <v>162</v>
      </c>
      <c r="J23" s="199">
        <v>12</v>
      </c>
      <c r="K23" s="202" t="s">
        <v>163</v>
      </c>
      <c r="L23" s="203" t="s">
        <v>162</v>
      </c>
      <c r="M23" s="199">
        <v>12</v>
      </c>
      <c r="N23" s="199" t="s">
        <v>412</v>
      </c>
      <c r="O23" s="196">
        <f t="shared" si="0"/>
        <v>576</v>
      </c>
      <c r="P23" s="981"/>
      <c r="Q23" s="982"/>
    </row>
    <row r="24" spans="1:17" ht="15.75" customHeight="1">
      <c r="A24" s="959"/>
      <c r="B24" s="987"/>
      <c r="C24" s="197"/>
      <c r="D24" s="205"/>
      <c r="E24" s="428" t="s">
        <v>421</v>
      </c>
      <c r="F24" s="199"/>
      <c r="G24" s="199">
        <v>3</v>
      </c>
      <c r="H24" s="202" t="s">
        <v>413</v>
      </c>
      <c r="I24" s="203" t="s">
        <v>162</v>
      </c>
      <c r="J24" s="199">
        <v>19</v>
      </c>
      <c r="K24" s="202" t="s">
        <v>163</v>
      </c>
      <c r="L24" s="203" t="s">
        <v>162</v>
      </c>
      <c r="M24" s="199">
        <v>12</v>
      </c>
      <c r="N24" s="199" t="s">
        <v>412</v>
      </c>
      <c r="O24" s="196">
        <f t="shared" si="0"/>
        <v>684</v>
      </c>
      <c r="P24" s="981"/>
      <c r="Q24" s="982"/>
    </row>
    <row r="25" spans="1:17" ht="15.75" customHeight="1">
      <c r="A25" s="959"/>
      <c r="B25" s="987"/>
      <c r="C25" s="197"/>
      <c r="D25" s="205"/>
      <c r="E25" s="428"/>
      <c r="F25" s="199"/>
      <c r="G25" s="199">
        <v>2</v>
      </c>
      <c r="H25" s="202" t="s">
        <v>413</v>
      </c>
      <c r="I25" s="203" t="s">
        <v>162</v>
      </c>
      <c r="J25" s="199">
        <v>4</v>
      </c>
      <c r="K25" s="202" t="s">
        <v>163</v>
      </c>
      <c r="L25" s="203" t="s">
        <v>162</v>
      </c>
      <c r="M25" s="199">
        <v>12</v>
      </c>
      <c r="N25" s="199" t="s">
        <v>412</v>
      </c>
      <c r="O25" s="196">
        <f t="shared" si="0"/>
        <v>96</v>
      </c>
      <c r="P25" s="981"/>
      <c r="Q25" s="982"/>
    </row>
    <row r="26" spans="1:17" ht="15.75" customHeight="1">
      <c r="A26" s="959"/>
      <c r="B26" s="987"/>
      <c r="C26" s="197"/>
      <c r="D26" s="205"/>
      <c r="E26" s="428" t="s">
        <v>422</v>
      </c>
      <c r="F26" s="199"/>
      <c r="G26" s="199">
        <v>14</v>
      </c>
      <c r="H26" s="202" t="s">
        <v>413</v>
      </c>
      <c r="I26" s="203" t="s">
        <v>162</v>
      </c>
      <c r="J26" s="199">
        <v>19</v>
      </c>
      <c r="K26" s="202" t="s">
        <v>163</v>
      </c>
      <c r="L26" s="203" t="s">
        <v>162</v>
      </c>
      <c r="M26" s="199">
        <v>12</v>
      </c>
      <c r="N26" s="199" t="s">
        <v>412</v>
      </c>
      <c r="O26" s="196">
        <f t="shared" si="0"/>
        <v>3192</v>
      </c>
      <c r="P26" s="981"/>
      <c r="Q26" s="982"/>
    </row>
    <row r="27" spans="1:17" ht="15.75" customHeight="1">
      <c r="A27" s="959"/>
      <c r="B27" s="987"/>
      <c r="C27" s="197"/>
      <c r="D27" s="205"/>
      <c r="E27" s="428"/>
      <c r="F27" s="199"/>
      <c r="G27" s="199">
        <v>4</v>
      </c>
      <c r="H27" s="202" t="s">
        <v>413</v>
      </c>
      <c r="I27" s="203" t="s">
        <v>162</v>
      </c>
      <c r="J27" s="199">
        <v>4</v>
      </c>
      <c r="K27" s="202" t="s">
        <v>163</v>
      </c>
      <c r="L27" s="203" t="s">
        <v>162</v>
      </c>
      <c r="M27" s="199">
        <v>12</v>
      </c>
      <c r="N27" s="199" t="s">
        <v>412</v>
      </c>
      <c r="O27" s="196">
        <f t="shared" si="0"/>
        <v>192</v>
      </c>
      <c r="P27" s="981"/>
      <c r="Q27" s="982"/>
    </row>
    <row r="28" spans="1:17" ht="17.25" customHeight="1">
      <c r="A28" s="960"/>
      <c r="B28" s="987"/>
      <c r="C28" s="197"/>
      <c r="D28" s="205"/>
      <c r="E28" s="198" t="s">
        <v>161</v>
      </c>
      <c r="F28" s="1003" t="s">
        <v>423</v>
      </c>
      <c r="G28" s="1003"/>
      <c r="H28" s="1003"/>
      <c r="I28" s="1003"/>
      <c r="J28" s="1003"/>
      <c r="K28" s="1003"/>
      <c r="L28" s="1003"/>
      <c r="M28" s="1003"/>
      <c r="N28" s="1003"/>
      <c r="O28" s="1056"/>
      <c r="P28" s="981"/>
      <c r="Q28" s="982"/>
    </row>
    <row r="29" spans="1:17" ht="17.25" customHeight="1">
      <c r="A29" s="958" t="s">
        <v>424</v>
      </c>
      <c r="B29" s="529" t="s">
        <v>239</v>
      </c>
      <c r="C29" s="273">
        <f>SUM(C30:C114)</f>
        <v>37668</v>
      </c>
      <c r="D29" s="273">
        <f>SUM(D30:D114)</f>
        <v>2770</v>
      </c>
      <c r="E29" s="1019"/>
      <c r="F29" s="1020"/>
      <c r="G29" s="1020"/>
      <c r="H29" s="1020"/>
      <c r="I29" s="1020"/>
      <c r="J29" s="1020"/>
      <c r="K29" s="1020"/>
      <c r="L29" s="1020"/>
      <c r="M29" s="1020"/>
      <c r="N29" s="1020"/>
      <c r="O29" s="274"/>
      <c r="P29" s="1027"/>
      <c r="Q29" s="1028"/>
    </row>
    <row r="30" spans="1:17" ht="17.25" customHeight="1">
      <c r="A30" s="959"/>
      <c r="B30" s="961" t="s">
        <v>425</v>
      </c>
      <c r="C30" s="275">
        <f>SUM(O30:O64)</f>
        <v>20280</v>
      </c>
      <c r="D30" s="280"/>
      <c r="E30" s="1035" t="s">
        <v>426</v>
      </c>
      <c r="F30" s="1036"/>
      <c r="G30" s="1036"/>
      <c r="H30" s="281"/>
      <c r="I30" s="281"/>
      <c r="J30" s="281"/>
      <c r="K30" s="281"/>
      <c r="L30" s="281"/>
      <c r="M30" s="281"/>
      <c r="N30" s="281"/>
      <c r="O30" s="282"/>
      <c r="P30" s="1010" t="s">
        <v>427</v>
      </c>
      <c r="Q30" s="1011"/>
    </row>
    <row r="31" spans="1:17" ht="17.25" customHeight="1">
      <c r="A31" s="959"/>
      <c r="B31" s="962"/>
      <c r="C31" s="197"/>
      <c r="D31" s="205"/>
      <c r="E31" s="985" t="s">
        <v>428</v>
      </c>
      <c r="F31" s="986"/>
      <c r="G31" s="986"/>
      <c r="H31" s="986"/>
      <c r="I31" s="986"/>
      <c r="J31" s="986"/>
      <c r="K31" s="986"/>
      <c r="L31" s="986"/>
      <c r="M31" s="986"/>
      <c r="N31" s="986"/>
      <c r="O31" s="196"/>
      <c r="P31" s="991"/>
      <c r="Q31" s="992"/>
    </row>
    <row r="32" spans="1:17" ht="17.25" customHeight="1">
      <c r="A32" s="959"/>
      <c r="B32" s="962"/>
      <c r="C32" s="197"/>
      <c r="D32" s="205"/>
      <c r="E32" s="428" t="s">
        <v>164</v>
      </c>
      <c r="F32" s="206"/>
      <c r="G32" s="199"/>
      <c r="H32" s="199"/>
      <c r="I32" s="203"/>
      <c r="J32" s="199"/>
      <c r="K32" s="199"/>
      <c r="L32" s="207"/>
      <c r="M32" s="199"/>
      <c r="N32" s="199"/>
      <c r="O32" s="196"/>
      <c r="P32" s="991"/>
      <c r="Q32" s="992"/>
    </row>
    <row r="33" spans="1:17" ht="17.25" customHeight="1">
      <c r="A33" s="959"/>
      <c r="B33" s="962"/>
      <c r="C33" s="197"/>
      <c r="D33" s="205"/>
      <c r="E33" s="428" t="s">
        <v>598</v>
      </c>
      <c r="F33" s="206"/>
      <c r="G33" s="199">
        <v>14</v>
      </c>
      <c r="H33" s="199" t="s">
        <v>169</v>
      </c>
      <c r="I33" s="203" t="s">
        <v>162</v>
      </c>
      <c r="J33" s="199">
        <v>19</v>
      </c>
      <c r="K33" s="208" t="s">
        <v>163</v>
      </c>
      <c r="L33" s="207" t="s">
        <v>162</v>
      </c>
      <c r="M33" s="199">
        <v>12</v>
      </c>
      <c r="N33" s="202" t="s">
        <v>429</v>
      </c>
      <c r="O33" s="196">
        <f t="shared" ref="O33:O38" si="2">G33*J33*M33</f>
        <v>3192</v>
      </c>
      <c r="P33" s="991"/>
      <c r="Q33" s="992"/>
    </row>
    <row r="34" spans="1:17" ht="17.25" customHeight="1">
      <c r="A34" s="959"/>
      <c r="B34" s="962"/>
      <c r="C34" s="197"/>
      <c r="D34" s="242"/>
      <c r="E34" s="428"/>
      <c r="F34" s="206"/>
      <c r="G34" s="199">
        <v>4</v>
      </c>
      <c r="H34" s="208" t="s">
        <v>413</v>
      </c>
      <c r="I34" s="207" t="s">
        <v>162</v>
      </c>
      <c r="J34" s="199">
        <v>4</v>
      </c>
      <c r="K34" s="208" t="s">
        <v>163</v>
      </c>
      <c r="L34" s="207" t="s">
        <v>162</v>
      </c>
      <c r="M34" s="199">
        <v>12</v>
      </c>
      <c r="N34" s="202" t="s">
        <v>429</v>
      </c>
      <c r="O34" s="196">
        <f t="shared" si="2"/>
        <v>192</v>
      </c>
      <c r="P34" s="991"/>
      <c r="Q34" s="992"/>
    </row>
    <row r="35" spans="1:17" ht="17.25" customHeight="1">
      <c r="A35" s="959"/>
      <c r="B35" s="962"/>
      <c r="C35" s="197"/>
      <c r="D35" s="242">
        <v>100</v>
      </c>
      <c r="E35" s="209" t="s">
        <v>604</v>
      </c>
      <c r="F35" s="210"/>
      <c r="G35" s="199">
        <v>14</v>
      </c>
      <c r="H35" s="211" t="s">
        <v>169</v>
      </c>
      <c r="I35" s="207" t="s">
        <v>162</v>
      </c>
      <c r="J35" s="211">
        <v>4</v>
      </c>
      <c r="K35" s="208" t="s">
        <v>163</v>
      </c>
      <c r="L35" s="207" t="s">
        <v>162</v>
      </c>
      <c r="M35" s="211">
        <v>12</v>
      </c>
      <c r="N35" s="202" t="s">
        <v>429</v>
      </c>
      <c r="O35" s="196">
        <f t="shared" si="2"/>
        <v>672</v>
      </c>
      <c r="P35" s="991"/>
      <c r="Q35" s="992"/>
    </row>
    <row r="36" spans="1:17" ht="17.25" customHeight="1">
      <c r="A36" s="959"/>
      <c r="B36" s="962"/>
      <c r="C36" s="197"/>
      <c r="D36" s="242"/>
      <c r="E36" s="198" t="s">
        <v>430</v>
      </c>
      <c r="F36" s="199"/>
      <c r="G36" s="199">
        <v>14</v>
      </c>
      <c r="H36" s="202" t="s">
        <v>169</v>
      </c>
      <c r="I36" s="207" t="s">
        <v>162</v>
      </c>
      <c r="J36" s="199">
        <v>4</v>
      </c>
      <c r="K36" s="208" t="s">
        <v>163</v>
      </c>
      <c r="L36" s="207" t="s">
        <v>162</v>
      </c>
      <c r="M36" s="199">
        <v>12</v>
      </c>
      <c r="N36" s="199" t="s">
        <v>412</v>
      </c>
      <c r="O36" s="196">
        <f t="shared" si="2"/>
        <v>672</v>
      </c>
      <c r="P36" s="991"/>
      <c r="Q36" s="992"/>
    </row>
    <row r="37" spans="1:17" ht="17.25" customHeight="1">
      <c r="A37" s="959"/>
      <c r="B37" s="962"/>
      <c r="C37" s="197"/>
      <c r="D37" s="242">
        <v>100</v>
      </c>
      <c r="E37" s="209" t="s">
        <v>431</v>
      </c>
      <c r="F37" s="210"/>
      <c r="G37" s="199">
        <v>14</v>
      </c>
      <c r="H37" s="211" t="s">
        <v>169</v>
      </c>
      <c r="I37" s="207" t="s">
        <v>162</v>
      </c>
      <c r="J37" s="211">
        <v>2</v>
      </c>
      <c r="K37" s="208" t="s">
        <v>163</v>
      </c>
      <c r="L37" s="207" t="s">
        <v>162</v>
      </c>
      <c r="M37" s="211">
        <v>12</v>
      </c>
      <c r="N37" s="202" t="s">
        <v>429</v>
      </c>
      <c r="O37" s="196">
        <f t="shared" si="2"/>
        <v>336</v>
      </c>
      <c r="P37" s="991"/>
      <c r="Q37" s="992"/>
    </row>
    <row r="38" spans="1:17" ht="17.25" customHeight="1">
      <c r="A38" s="959"/>
      <c r="B38" s="962"/>
      <c r="C38" s="197"/>
      <c r="D38" s="242">
        <v>100</v>
      </c>
      <c r="E38" s="209" t="s">
        <v>569</v>
      </c>
      <c r="F38" s="210"/>
      <c r="G38" s="199">
        <v>14</v>
      </c>
      <c r="H38" s="211" t="s">
        <v>169</v>
      </c>
      <c r="I38" s="207" t="s">
        <v>162</v>
      </c>
      <c r="J38" s="211">
        <v>4</v>
      </c>
      <c r="K38" s="208" t="s">
        <v>163</v>
      </c>
      <c r="L38" s="207" t="s">
        <v>162</v>
      </c>
      <c r="M38" s="211">
        <v>12</v>
      </c>
      <c r="N38" s="202" t="s">
        <v>429</v>
      </c>
      <c r="O38" s="196">
        <f t="shared" si="2"/>
        <v>672</v>
      </c>
      <c r="P38" s="991"/>
      <c r="Q38" s="992"/>
    </row>
    <row r="39" spans="1:17" ht="17.25" customHeight="1">
      <c r="A39" s="959"/>
      <c r="B39" s="962"/>
      <c r="C39" s="197"/>
      <c r="D39" s="242"/>
      <c r="E39" s="568" t="s">
        <v>617</v>
      </c>
      <c r="F39" s="210"/>
      <c r="G39" s="199">
        <v>14</v>
      </c>
      <c r="H39" s="211" t="s">
        <v>169</v>
      </c>
      <c r="I39" s="207" t="s">
        <v>162</v>
      </c>
      <c r="J39" s="211">
        <v>2</v>
      </c>
      <c r="K39" s="208" t="s">
        <v>163</v>
      </c>
      <c r="L39" s="207" t="s">
        <v>162</v>
      </c>
      <c r="M39" s="211">
        <v>12</v>
      </c>
      <c r="N39" s="202" t="s">
        <v>429</v>
      </c>
      <c r="O39" s="196">
        <f t="shared" ref="O39" si="3">G39*J39*M39</f>
        <v>336</v>
      </c>
      <c r="P39" s="991"/>
      <c r="Q39" s="992"/>
    </row>
    <row r="40" spans="1:17" ht="17.25" customHeight="1">
      <c r="A40" s="959"/>
      <c r="B40" s="962"/>
      <c r="C40" s="197"/>
      <c r="D40" s="205"/>
      <c r="E40" s="198" t="s">
        <v>432</v>
      </c>
      <c r="F40" s="199"/>
      <c r="G40" s="199"/>
      <c r="H40" s="202"/>
      <c r="I40" s="203"/>
      <c r="J40" s="199"/>
      <c r="K40" s="202"/>
      <c r="L40" s="203"/>
      <c r="M40" s="199"/>
      <c r="N40" s="199"/>
      <c r="O40" s="196"/>
      <c r="P40" s="991"/>
      <c r="Q40" s="992"/>
    </row>
    <row r="41" spans="1:17" ht="10.5" customHeight="1">
      <c r="A41" s="959"/>
      <c r="B41" s="962"/>
      <c r="C41" s="197"/>
      <c r="D41" s="205"/>
      <c r="E41" s="198"/>
      <c r="F41" s="199"/>
      <c r="G41" s="199"/>
      <c r="H41" s="202"/>
      <c r="I41" s="203"/>
      <c r="J41" s="199"/>
      <c r="K41" s="202"/>
      <c r="L41" s="203"/>
      <c r="M41" s="199"/>
      <c r="N41" s="199"/>
      <c r="O41" s="196"/>
      <c r="P41" s="991"/>
      <c r="Q41" s="992"/>
    </row>
    <row r="42" spans="1:17" ht="15.75" customHeight="1">
      <c r="A42" s="959"/>
      <c r="B42" s="962"/>
      <c r="C42" s="197"/>
      <c r="D42" s="205"/>
      <c r="E42" s="1006" t="s">
        <v>433</v>
      </c>
      <c r="F42" s="1007"/>
      <c r="G42" s="1007"/>
      <c r="H42" s="429"/>
      <c r="I42" s="429"/>
      <c r="J42" s="429"/>
      <c r="K42" s="429"/>
      <c r="L42" s="429"/>
      <c r="M42" s="429"/>
      <c r="N42" s="429"/>
      <c r="O42" s="196"/>
      <c r="P42" s="991"/>
      <c r="Q42" s="992"/>
    </row>
    <row r="43" spans="1:17" ht="15.75" customHeight="1">
      <c r="A43" s="959"/>
      <c r="B43" s="962"/>
      <c r="C43" s="197"/>
      <c r="D43" s="205"/>
      <c r="E43" s="985" t="s">
        <v>428</v>
      </c>
      <c r="F43" s="986"/>
      <c r="G43" s="986"/>
      <c r="H43" s="986"/>
      <c r="I43" s="986"/>
      <c r="J43" s="986"/>
      <c r="K43" s="986"/>
      <c r="L43" s="986"/>
      <c r="M43" s="986"/>
      <c r="N43" s="986"/>
      <c r="O43" s="196"/>
      <c r="P43" s="991"/>
      <c r="Q43" s="992"/>
    </row>
    <row r="44" spans="1:17" ht="15.75" customHeight="1">
      <c r="A44" s="959"/>
      <c r="B44" s="962"/>
      <c r="C44" s="197"/>
      <c r="D44" s="205"/>
      <c r="E44" s="428" t="s">
        <v>164</v>
      </c>
      <c r="F44" s="206"/>
      <c r="G44" s="199"/>
      <c r="H44" s="199"/>
      <c r="I44" s="203"/>
      <c r="J44" s="199"/>
      <c r="K44" s="199"/>
      <c r="L44" s="207"/>
      <c r="M44" s="199"/>
      <c r="N44" s="199"/>
      <c r="O44" s="196"/>
      <c r="P44" s="991"/>
      <c r="Q44" s="992"/>
    </row>
    <row r="45" spans="1:17" ht="15.75" customHeight="1">
      <c r="A45" s="959"/>
      <c r="B45" s="962"/>
      <c r="C45" s="197"/>
      <c r="D45" s="205"/>
      <c r="E45" s="428" t="s">
        <v>434</v>
      </c>
      <c r="F45" s="206"/>
      <c r="G45" s="199">
        <v>14</v>
      </c>
      <c r="H45" s="199" t="s">
        <v>169</v>
      </c>
      <c r="I45" s="203" t="s">
        <v>162</v>
      </c>
      <c r="J45" s="199">
        <v>19</v>
      </c>
      <c r="K45" s="208" t="s">
        <v>163</v>
      </c>
      <c r="L45" s="207" t="s">
        <v>162</v>
      </c>
      <c r="M45" s="199">
        <v>12</v>
      </c>
      <c r="N45" s="202" t="s">
        <v>429</v>
      </c>
      <c r="O45" s="196">
        <f>G45*J45*M45</f>
        <v>3192</v>
      </c>
      <c r="P45" s="991"/>
      <c r="Q45" s="992"/>
    </row>
    <row r="46" spans="1:17" ht="15.75" customHeight="1">
      <c r="A46" s="959"/>
      <c r="B46" s="962"/>
      <c r="C46" s="197"/>
      <c r="D46" s="205"/>
      <c r="E46" s="428"/>
      <c r="F46" s="206"/>
      <c r="G46" s="199">
        <v>4</v>
      </c>
      <c r="H46" s="208" t="s">
        <v>413</v>
      </c>
      <c r="I46" s="203" t="s">
        <v>162</v>
      </c>
      <c r="J46" s="199">
        <v>4</v>
      </c>
      <c r="K46" s="208" t="s">
        <v>163</v>
      </c>
      <c r="L46" s="207" t="s">
        <v>162</v>
      </c>
      <c r="M46" s="199">
        <v>12</v>
      </c>
      <c r="N46" s="202" t="s">
        <v>429</v>
      </c>
      <c r="O46" s="196">
        <f>G46*J46*M46</f>
        <v>192</v>
      </c>
      <c r="P46" s="991"/>
      <c r="Q46" s="992"/>
    </row>
    <row r="47" spans="1:17" ht="15.75" customHeight="1">
      <c r="A47" s="959"/>
      <c r="B47" s="962"/>
      <c r="C47" s="197"/>
      <c r="D47" s="205"/>
      <c r="E47" s="428" t="s">
        <v>435</v>
      </c>
      <c r="F47" s="206"/>
      <c r="G47" s="199">
        <v>14</v>
      </c>
      <c r="H47" s="199" t="s">
        <v>169</v>
      </c>
      <c r="I47" s="203" t="s">
        <v>162</v>
      </c>
      <c r="J47" s="199">
        <v>19</v>
      </c>
      <c r="K47" s="208" t="s">
        <v>163</v>
      </c>
      <c r="L47" s="207" t="s">
        <v>162</v>
      </c>
      <c r="M47" s="199">
        <v>12</v>
      </c>
      <c r="N47" s="202" t="s">
        <v>429</v>
      </c>
      <c r="O47" s="196">
        <f>G47*J47*M47</f>
        <v>3192</v>
      </c>
      <c r="P47" s="991"/>
      <c r="Q47" s="992"/>
    </row>
    <row r="48" spans="1:17" ht="15.75" customHeight="1">
      <c r="A48" s="959"/>
      <c r="B48" s="962"/>
      <c r="C48" s="197"/>
      <c r="D48" s="205"/>
      <c r="E48" s="428"/>
      <c r="F48" s="206"/>
      <c r="G48" s="199">
        <v>4</v>
      </c>
      <c r="H48" s="208" t="s">
        <v>413</v>
      </c>
      <c r="I48" s="203" t="s">
        <v>162</v>
      </c>
      <c r="J48" s="199">
        <v>4</v>
      </c>
      <c r="K48" s="208" t="s">
        <v>163</v>
      </c>
      <c r="L48" s="207" t="s">
        <v>162</v>
      </c>
      <c r="M48" s="199">
        <v>12</v>
      </c>
      <c r="N48" s="202" t="s">
        <v>429</v>
      </c>
      <c r="O48" s="196">
        <f>G48*J48*M48</f>
        <v>192</v>
      </c>
      <c r="P48" s="991"/>
      <c r="Q48" s="992"/>
    </row>
    <row r="49" spans="1:17" ht="15.75" customHeight="1">
      <c r="A49" s="959"/>
      <c r="B49" s="962"/>
      <c r="C49" s="197"/>
      <c r="D49" s="205"/>
      <c r="E49" s="985" t="s">
        <v>436</v>
      </c>
      <c r="F49" s="1007"/>
      <c r="G49" s="1007"/>
      <c r="H49" s="429"/>
      <c r="I49" s="429"/>
      <c r="J49" s="429"/>
      <c r="K49" s="429"/>
      <c r="L49" s="429"/>
      <c r="M49" s="429"/>
      <c r="N49" s="429"/>
      <c r="O49" s="196"/>
      <c r="P49" s="991"/>
      <c r="Q49" s="992"/>
    </row>
    <row r="50" spans="1:17" ht="11.25" customHeight="1">
      <c r="A50" s="959"/>
      <c r="B50" s="962"/>
      <c r="C50" s="197"/>
      <c r="D50" s="205"/>
      <c r="E50" s="428"/>
      <c r="F50" s="528"/>
      <c r="G50" s="528"/>
      <c r="H50" s="429"/>
      <c r="I50" s="429"/>
      <c r="J50" s="429"/>
      <c r="K50" s="429"/>
      <c r="L50" s="429"/>
      <c r="M50" s="429"/>
      <c r="N50" s="429"/>
      <c r="O50" s="196"/>
      <c r="P50" s="991"/>
      <c r="Q50" s="992"/>
    </row>
    <row r="51" spans="1:17" ht="16.5" customHeight="1">
      <c r="A51" s="959"/>
      <c r="B51" s="962"/>
      <c r="C51" s="197"/>
      <c r="D51" s="205"/>
      <c r="E51" s="1006" t="s">
        <v>437</v>
      </c>
      <c r="F51" s="1007"/>
      <c r="G51" s="1007"/>
      <c r="H51" s="429"/>
      <c r="I51" s="429"/>
      <c r="J51" s="429"/>
      <c r="K51" s="429"/>
      <c r="L51" s="429"/>
      <c r="M51" s="429"/>
      <c r="N51" s="429"/>
      <c r="O51" s="196"/>
      <c r="P51" s="991"/>
      <c r="Q51" s="992"/>
    </row>
    <row r="52" spans="1:17" ht="16.5" customHeight="1">
      <c r="A52" s="959"/>
      <c r="B52" s="962"/>
      <c r="C52" s="197"/>
      <c r="D52" s="205"/>
      <c r="E52" s="985" t="s">
        <v>428</v>
      </c>
      <c r="F52" s="986"/>
      <c r="G52" s="986"/>
      <c r="H52" s="986"/>
      <c r="I52" s="986"/>
      <c r="J52" s="986"/>
      <c r="K52" s="986"/>
      <c r="L52" s="986"/>
      <c r="M52" s="986"/>
      <c r="N52" s="986"/>
      <c r="O52" s="196"/>
      <c r="P52" s="991"/>
      <c r="Q52" s="992"/>
    </row>
    <row r="53" spans="1:17" ht="16.5" customHeight="1">
      <c r="A53" s="959"/>
      <c r="B53" s="962"/>
      <c r="C53" s="197"/>
      <c r="D53" s="205"/>
      <c r="E53" s="428" t="s">
        <v>164</v>
      </c>
      <c r="F53" s="206"/>
      <c r="G53" s="199"/>
      <c r="H53" s="199"/>
      <c r="I53" s="203"/>
      <c r="J53" s="199"/>
      <c r="K53" s="199"/>
      <c r="L53" s="207"/>
      <c r="M53" s="199"/>
      <c r="N53" s="199"/>
      <c r="O53" s="196"/>
      <c r="P53" s="991"/>
      <c r="Q53" s="992"/>
    </row>
    <row r="54" spans="1:17" ht="16.5" customHeight="1">
      <c r="A54" s="959"/>
      <c r="B54" s="962"/>
      <c r="C54" s="197"/>
      <c r="D54" s="205"/>
      <c r="E54" s="198" t="s">
        <v>438</v>
      </c>
      <c r="F54" s="199"/>
      <c r="G54" s="199">
        <v>14</v>
      </c>
      <c r="H54" s="202" t="s">
        <v>169</v>
      </c>
      <c r="I54" s="203" t="s">
        <v>162</v>
      </c>
      <c r="J54" s="199">
        <v>19</v>
      </c>
      <c r="K54" s="202" t="s">
        <v>163</v>
      </c>
      <c r="L54" s="203" t="s">
        <v>162</v>
      </c>
      <c r="M54" s="199">
        <v>12</v>
      </c>
      <c r="N54" s="199" t="s">
        <v>412</v>
      </c>
      <c r="O54" s="196">
        <f>G54*J54*M54</f>
        <v>3192</v>
      </c>
      <c r="P54" s="991"/>
      <c r="Q54" s="992"/>
    </row>
    <row r="55" spans="1:17" ht="16.5" customHeight="1">
      <c r="A55" s="959"/>
      <c r="B55" s="962"/>
      <c r="C55" s="197"/>
      <c r="D55" s="205"/>
      <c r="E55" s="198"/>
      <c r="F55" s="199"/>
      <c r="G55" s="199">
        <v>4</v>
      </c>
      <c r="H55" s="202" t="s">
        <v>169</v>
      </c>
      <c r="I55" s="203" t="s">
        <v>162</v>
      </c>
      <c r="J55" s="199">
        <v>4</v>
      </c>
      <c r="K55" s="202" t="s">
        <v>163</v>
      </c>
      <c r="L55" s="203" t="s">
        <v>162</v>
      </c>
      <c r="M55" s="199">
        <v>12</v>
      </c>
      <c r="N55" s="199" t="s">
        <v>412</v>
      </c>
      <c r="O55" s="196">
        <f>G55*J55*M55</f>
        <v>192</v>
      </c>
      <c r="P55" s="991"/>
      <c r="Q55" s="992"/>
    </row>
    <row r="56" spans="1:17" ht="16.5" customHeight="1">
      <c r="A56" s="959"/>
      <c r="B56" s="962"/>
      <c r="C56" s="197"/>
      <c r="D56" s="205"/>
      <c r="E56" s="428" t="s">
        <v>439</v>
      </c>
      <c r="F56" s="206"/>
      <c r="G56" s="199">
        <v>14</v>
      </c>
      <c r="H56" s="202" t="s">
        <v>169</v>
      </c>
      <c r="I56" s="203" t="s">
        <v>162</v>
      </c>
      <c r="J56" s="199">
        <v>19</v>
      </c>
      <c r="K56" s="202" t="s">
        <v>163</v>
      </c>
      <c r="L56" s="203" t="s">
        <v>162</v>
      </c>
      <c r="M56" s="199">
        <v>12</v>
      </c>
      <c r="N56" s="199" t="s">
        <v>412</v>
      </c>
      <c r="O56" s="196">
        <f>G56*J56*M56</f>
        <v>3192</v>
      </c>
      <c r="P56" s="991"/>
      <c r="Q56" s="992"/>
    </row>
    <row r="57" spans="1:17" ht="16.5" customHeight="1">
      <c r="A57" s="959"/>
      <c r="B57" s="962"/>
      <c r="C57" s="197"/>
      <c r="D57" s="205"/>
      <c r="E57" s="428"/>
      <c r="F57" s="206"/>
      <c r="G57" s="199">
        <v>4</v>
      </c>
      <c r="H57" s="202" t="s">
        <v>169</v>
      </c>
      <c r="I57" s="203" t="s">
        <v>162</v>
      </c>
      <c r="J57" s="199">
        <v>4</v>
      </c>
      <c r="K57" s="202" t="s">
        <v>163</v>
      </c>
      <c r="L57" s="203" t="s">
        <v>162</v>
      </c>
      <c r="M57" s="199">
        <v>12</v>
      </c>
      <c r="N57" s="199" t="s">
        <v>412</v>
      </c>
      <c r="O57" s="196">
        <f>G57*J57*M57</f>
        <v>192</v>
      </c>
      <c r="P57" s="991"/>
      <c r="Q57" s="992"/>
    </row>
    <row r="58" spans="1:17" ht="16.5" customHeight="1">
      <c r="A58" s="959"/>
      <c r="B58" s="962"/>
      <c r="C58" s="197"/>
      <c r="D58" s="205"/>
      <c r="E58" s="428" t="s">
        <v>440</v>
      </c>
      <c r="F58" s="206"/>
      <c r="G58" s="199"/>
      <c r="H58" s="199"/>
      <c r="I58" s="203"/>
      <c r="J58" s="199"/>
      <c r="K58" s="208"/>
      <c r="L58" s="207"/>
      <c r="M58" s="199"/>
      <c r="N58" s="202"/>
      <c r="O58" s="196"/>
      <c r="P58" s="991"/>
      <c r="Q58" s="992"/>
    </row>
    <row r="59" spans="1:17" ht="15.75" customHeight="1">
      <c r="A59" s="960"/>
      <c r="B59" s="963"/>
      <c r="C59" s="214"/>
      <c r="D59" s="215"/>
      <c r="E59" s="227"/>
      <c r="F59" s="534"/>
      <c r="G59" s="223"/>
      <c r="H59" s="223"/>
      <c r="I59" s="530"/>
      <c r="J59" s="223"/>
      <c r="K59" s="535"/>
      <c r="L59" s="536"/>
      <c r="M59" s="223"/>
      <c r="N59" s="537"/>
      <c r="O59" s="220"/>
      <c r="P59" s="993"/>
      <c r="Q59" s="994"/>
    </row>
    <row r="60" spans="1:17" ht="16.5" customHeight="1">
      <c r="A60" s="958"/>
      <c r="B60" s="961"/>
      <c r="C60" s="1039"/>
      <c r="D60" s="1042"/>
      <c r="E60" s="1004" t="s">
        <v>441</v>
      </c>
      <c r="F60" s="1005"/>
      <c r="G60" s="1005"/>
      <c r="H60" s="281"/>
      <c r="I60" s="281"/>
      <c r="J60" s="281"/>
      <c r="K60" s="281"/>
      <c r="L60" s="281"/>
      <c r="M60" s="281"/>
      <c r="N60" s="281"/>
      <c r="O60" s="282"/>
      <c r="P60" s="522"/>
      <c r="Q60" s="523"/>
    </row>
    <row r="61" spans="1:17" ht="16.5" customHeight="1">
      <c r="A61" s="959"/>
      <c r="B61" s="962"/>
      <c r="C61" s="1040"/>
      <c r="D61" s="1043"/>
      <c r="E61" s="985" t="s">
        <v>428</v>
      </c>
      <c r="F61" s="986"/>
      <c r="G61" s="986"/>
      <c r="H61" s="986"/>
      <c r="I61" s="986"/>
      <c r="J61" s="986"/>
      <c r="K61" s="986"/>
      <c r="L61" s="986"/>
      <c r="M61" s="986"/>
      <c r="N61" s="986"/>
      <c r="O61" s="196"/>
      <c r="P61" s="524"/>
      <c r="Q61" s="525"/>
    </row>
    <row r="62" spans="1:17" ht="16.5" customHeight="1">
      <c r="A62" s="959"/>
      <c r="B62" s="962"/>
      <c r="C62" s="1040"/>
      <c r="D62" s="1043"/>
      <c r="E62" s="428" t="s">
        <v>164</v>
      </c>
      <c r="F62" s="206"/>
      <c r="G62" s="199"/>
      <c r="H62" s="199"/>
      <c r="I62" s="203"/>
      <c r="J62" s="199"/>
      <c r="K62" s="199"/>
      <c r="L62" s="207"/>
      <c r="M62" s="199"/>
      <c r="N62" s="199"/>
      <c r="O62" s="196"/>
      <c r="P62" s="524"/>
      <c r="Q62" s="525"/>
    </row>
    <row r="63" spans="1:17" ht="16.5" customHeight="1">
      <c r="A63" s="959"/>
      <c r="B63" s="962"/>
      <c r="C63" s="1040"/>
      <c r="D63" s="1043"/>
      <c r="E63" s="198" t="s">
        <v>442</v>
      </c>
      <c r="F63" s="199"/>
      <c r="G63" s="199">
        <v>14</v>
      </c>
      <c r="H63" s="202" t="s">
        <v>169</v>
      </c>
      <c r="I63" s="203" t="s">
        <v>162</v>
      </c>
      <c r="J63" s="199">
        <v>4</v>
      </c>
      <c r="K63" s="202" t="s">
        <v>163</v>
      </c>
      <c r="L63" s="203" t="s">
        <v>162</v>
      </c>
      <c r="M63" s="199">
        <v>12</v>
      </c>
      <c r="N63" s="199" t="s">
        <v>412</v>
      </c>
      <c r="O63" s="196">
        <f>G63*J63*M63</f>
        <v>672</v>
      </c>
      <c r="P63" s="524"/>
      <c r="Q63" s="525"/>
    </row>
    <row r="64" spans="1:17" ht="16.5" customHeight="1">
      <c r="A64" s="960"/>
      <c r="B64" s="963"/>
      <c r="C64" s="1041"/>
      <c r="D64" s="1044"/>
      <c r="E64" s="216" t="s">
        <v>443</v>
      </c>
      <c r="F64" s="217"/>
      <c r="G64" s="218"/>
      <c r="H64" s="218"/>
      <c r="I64" s="219"/>
      <c r="J64" s="218"/>
      <c r="K64" s="218"/>
      <c r="L64" s="219"/>
      <c r="M64" s="218"/>
      <c r="N64" s="218"/>
      <c r="O64" s="220"/>
      <c r="P64" s="526"/>
      <c r="Q64" s="527"/>
    </row>
    <row r="65" spans="1:17" ht="17.25" customHeight="1">
      <c r="A65" s="958" t="s">
        <v>424</v>
      </c>
      <c r="B65" s="1029" t="s">
        <v>444</v>
      </c>
      <c r="C65" s="275">
        <f>SUM(O65:O70)</f>
        <v>3384</v>
      </c>
      <c r="D65" s="280"/>
      <c r="E65" s="1004" t="s">
        <v>445</v>
      </c>
      <c r="F65" s="1005"/>
      <c r="G65" s="1005"/>
      <c r="H65" s="281"/>
      <c r="I65" s="281"/>
      <c r="J65" s="281"/>
      <c r="K65" s="281"/>
      <c r="L65" s="281"/>
      <c r="M65" s="281"/>
      <c r="N65" s="281"/>
      <c r="O65" s="282"/>
      <c r="P65" s="989" t="s">
        <v>446</v>
      </c>
      <c r="Q65" s="1002"/>
    </row>
    <row r="66" spans="1:17" ht="17.25" customHeight="1">
      <c r="A66" s="959"/>
      <c r="B66" s="1030"/>
      <c r="C66" s="197"/>
      <c r="D66" s="205"/>
      <c r="E66" s="985" t="s">
        <v>428</v>
      </c>
      <c r="F66" s="986"/>
      <c r="G66" s="986"/>
      <c r="H66" s="986"/>
      <c r="I66" s="986"/>
      <c r="J66" s="986"/>
      <c r="K66" s="986"/>
      <c r="L66" s="986"/>
      <c r="M66" s="986"/>
      <c r="N66" s="986"/>
      <c r="O66" s="196"/>
      <c r="P66" s="964"/>
      <c r="Q66" s="965"/>
    </row>
    <row r="67" spans="1:17" ht="17.25" customHeight="1">
      <c r="A67" s="959"/>
      <c r="B67" s="1030"/>
      <c r="C67" s="197"/>
      <c r="D67" s="205"/>
      <c r="E67" s="428" t="s">
        <v>164</v>
      </c>
      <c r="F67" s="206"/>
      <c r="G67" s="199"/>
      <c r="H67" s="199"/>
      <c r="I67" s="203"/>
      <c r="J67" s="199"/>
      <c r="K67" s="199"/>
      <c r="L67" s="207"/>
      <c r="M67" s="199"/>
      <c r="N67" s="199"/>
      <c r="O67" s="196"/>
      <c r="P67" s="964"/>
      <c r="Q67" s="965"/>
    </row>
    <row r="68" spans="1:17" ht="17.25" customHeight="1">
      <c r="A68" s="959"/>
      <c r="B68" s="1030"/>
      <c r="C68" s="197"/>
      <c r="D68" s="205"/>
      <c r="E68" s="209" t="s">
        <v>238</v>
      </c>
      <c r="F68" s="210"/>
      <c r="G68" s="199">
        <v>14</v>
      </c>
      <c r="H68" s="211" t="s">
        <v>169</v>
      </c>
      <c r="I68" s="212" t="s">
        <v>162</v>
      </c>
      <c r="J68" s="211">
        <v>19</v>
      </c>
      <c r="K68" s="211" t="s">
        <v>163</v>
      </c>
      <c r="L68" s="213" t="s">
        <v>162</v>
      </c>
      <c r="M68" s="211">
        <v>12</v>
      </c>
      <c r="N68" s="202" t="s">
        <v>429</v>
      </c>
      <c r="O68" s="196">
        <f>G68*J68*M68</f>
        <v>3192</v>
      </c>
      <c r="P68" s="964"/>
      <c r="Q68" s="965"/>
    </row>
    <row r="69" spans="1:17" ht="17.25" customHeight="1">
      <c r="A69" s="959"/>
      <c r="B69" s="1030"/>
      <c r="C69" s="197"/>
      <c r="D69" s="205"/>
      <c r="E69" s="209"/>
      <c r="F69" s="210"/>
      <c r="G69" s="211">
        <v>4</v>
      </c>
      <c r="H69" s="246" t="s">
        <v>413</v>
      </c>
      <c r="I69" s="212" t="s">
        <v>162</v>
      </c>
      <c r="J69" s="211">
        <v>4</v>
      </c>
      <c r="K69" s="211" t="s">
        <v>163</v>
      </c>
      <c r="L69" s="212" t="s">
        <v>162</v>
      </c>
      <c r="M69" s="211">
        <v>12</v>
      </c>
      <c r="N69" s="202" t="s">
        <v>429</v>
      </c>
      <c r="O69" s="196">
        <f>G69*J69*M69</f>
        <v>192</v>
      </c>
      <c r="P69" s="964"/>
      <c r="Q69" s="965"/>
    </row>
    <row r="70" spans="1:17" ht="17.25" customHeight="1">
      <c r="A70" s="959"/>
      <c r="B70" s="1030"/>
      <c r="C70" s="197"/>
      <c r="D70" s="205"/>
      <c r="E70" s="221" t="s">
        <v>447</v>
      </c>
      <c r="F70" s="210"/>
      <c r="G70" s="211"/>
      <c r="H70" s="211"/>
      <c r="I70" s="212"/>
      <c r="J70" s="211"/>
      <c r="K70" s="211"/>
      <c r="L70" s="212"/>
      <c r="M70" s="211"/>
      <c r="N70" s="211"/>
      <c r="O70" s="220"/>
      <c r="P70" s="966"/>
      <c r="Q70" s="967"/>
    </row>
    <row r="71" spans="1:17" ht="17.25" customHeight="1">
      <c r="A71" s="959"/>
      <c r="B71" s="1001" t="s">
        <v>448</v>
      </c>
      <c r="C71" s="275">
        <f>SUM(O71:O76)</f>
        <v>1344</v>
      </c>
      <c r="D71" s="275"/>
      <c r="E71" s="1004" t="s">
        <v>449</v>
      </c>
      <c r="F71" s="1005"/>
      <c r="G71" s="1005"/>
      <c r="H71" s="283"/>
      <c r="I71" s="283"/>
      <c r="J71" s="283"/>
      <c r="K71" s="283"/>
      <c r="L71" s="283"/>
      <c r="M71" s="283"/>
      <c r="N71" s="283"/>
      <c r="O71" s="196"/>
      <c r="P71" s="979" t="s">
        <v>450</v>
      </c>
      <c r="Q71" s="980"/>
    </row>
    <row r="72" spans="1:17" ht="17.25" customHeight="1">
      <c r="A72" s="959"/>
      <c r="B72" s="987"/>
      <c r="C72" s="197"/>
      <c r="D72" s="197"/>
      <c r="E72" s="985" t="s">
        <v>451</v>
      </c>
      <c r="F72" s="986"/>
      <c r="G72" s="986"/>
      <c r="H72" s="986"/>
      <c r="I72" s="986"/>
      <c r="J72" s="986"/>
      <c r="K72" s="986"/>
      <c r="L72" s="986"/>
      <c r="M72" s="986"/>
      <c r="N72" s="986"/>
      <c r="O72" s="204"/>
      <c r="P72" s="981"/>
      <c r="Q72" s="982"/>
    </row>
    <row r="73" spans="1:17" ht="17.25" customHeight="1">
      <c r="A73" s="959"/>
      <c r="B73" s="987"/>
      <c r="C73" s="197"/>
      <c r="D73" s="197"/>
      <c r="E73" s="428" t="s">
        <v>164</v>
      </c>
      <c r="F73" s="206"/>
      <c r="G73" s="199"/>
      <c r="H73" s="199"/>
      <c r="I73" s="203"/>
      <c r="J73" s="199"/>
      <c r="K73" s="199"/>
      <c r="L73" s="207"/>
      <c r="M73" s="199"/>
      <c r="N73" s="199"/>
      <c r="O73" s="204"/>
      <c r="P73" s="981"/>
      <c r="Q73" s="982"/>
    </row>
    <row r="74" spans="1:17" ht="17.25" customHeight="1">
      <c r="A74" s="959"/>
      <c r="B74" s="987"/>
      <c r="C74" s="197"/>
      <c r="D74" s="242">
        <v>100</v>
      </c>
      <c r="E74" s="209" t="s">
        <v>452</v>
      </c>
      <c r="F74" s="210"/>
      <c r="G74" s="199">
        <v>14</v>
      </c>
      <c r="H74" s="211" t="s">
        <v>169</v>
      </c>
      <c r="I74" s="212" t="s">
        <v>162</v>
      </c>
      <c r="J74" s="211">
        <v>4</v>
      </c>
      <c r="K74" s="211" t="s">
        <v>163</v>
      </c>
      <c r="L74" s="213" t="s">
        <v>162</v>
      </c>
      <c r="M74" s="211">
        <v>12</v>
      </c>
      <c r="N74" s="247" t="s">
        <v>429</v>
      </c>
      <c r="O74" s="196">
        <f>G74*J74*M74</f>
        <v>672</v>
      </c>
      <c r="P74" s="981"/>
      <c r="Q74" s="982"/>
    </row>
    <row r="75" spans="1:17" ht="17.25" customHeight="1">
      <c r="A75" s="959"/>
      <c r="B75" s="987"/>
      <c r="C75" s="197"/>
      <c r="D75" s="197">
        <v>300</v>
      </c>
      <c r="E75" s="1037" t="s">
        <v>570</v>
      </c>
      <c r="F75" s="1038"/>
      <c r="G75" s="199">
        <v>14</v>
      </c>
      <c r="H75" s="246" t="s">
        <v>413</v>
      </c>
      <c r="I75" s="212" t="s">
        <v>162</v>
      </c>
      <c r="J75" s="211">
        <v>4</v>
      </c>
      <c r="K75" s="246" t="s">
        <v>414</v>
      </c>
      <c r="L75" s="213" t="s">
        <v>162</v>
      </c>
      <c r="M75" s="211">
        <v>12</v>
      </c>
      <c r="N75" s="247" t="s">
        <v>429</v>
      </c>
      <c r="O75" s="196">
        <f>G75*J75*M75</f>
        <v>672</v>
      </c>
      <c r="P75" s="981"/>
      <c r="Q75" s="982"/>
    </row>
    <row r="76" spans="1:17" ht="17.25" customHeight="1">
      <c r="A76" s="959"/>
      <c r="B76" s="988"/>
      <c r="C76" s="214"/>
      <c r="D76" s="214"/>
      <c r="E76" s="222" t="s">
        <v>524</v>
      </c>
      <c r="F76" s="223"/>
      <c r="G76" s="223"/>
      <c r="H76" s="223"/>
      <c r="I76" s="223"/>
      <c r="J76" s="223"/>
      <c r="K76" s="223"/>
      <c r="L76" s="223"/>
      <c r="M76" s="223"/>
      <c r="N76" s="223"/>
      <c r="O76" s="224"/>
      <c r="P76" s="983"/>
      <c r="Q76" s="984"/>
    </row>
    <row r="77" spans="1:17" ht="17.25" customHeight="1">
      <c r="A77" s="959"/>
      <c r="B77" s="1029" t="s">
        <v>453</v>
      </c>
      <c r="C77" s="275">
        <f>SUM(O77:O100)</f>
        <v>5208</v>
      </c>
      <c r="D77" s="275"/>
      <c r="E77" s="1004" t="s">
        <v>454</v>
      </c>
      <c r="F77" s="1005"/>
      <c r="G77" s="1005"/>
      <c r="H77" s="283"/>
      <c r="I77" s="283"/>
      <c r="J77" s="283"/>
      <c r="K77" s="283"/>
      <c r="L77" s="283"/>
      <c r="M77" s="283"/>
      <c r="N77" s="283"/>
      <c r="O77" s="284"/>
      <c r="P77" s="989" t="s">
        <v>455</v>
      </c>
      <c r="Q77" s="1002"/>
    </row>
    <row r="78" spans="1:17" ht="17.25" customHeight="1">
      <c r="A78" s="959"/>
      <c r="B78" s="1030"/>
      <c r="C78" s="197"/>
      <c r="D78" s="197"/>
      <c r="E78" s="985" t="s">
        <v>456</v>
      </c>
      <c r="F78" s="986"/>
      <c r="G78" s="986"/>
      <c r="H78" s="986"/>
      <c r="I78" s="986"/>
      <c r="J78" s="986"/>
      <c r="K78" s="986"/>
      <c r="L78" s="986"/>
      <c r="M78" s="986"/>
      <c r="N78" s="986"/>
      <c r="O78" s="204"/>
      <c r="P78" s="964"/>
      <c r="Q78" s="965"/>
    </row>
    <row r="79" spans="1:17" ht="17.25" customHeight="1">
      <c r="A79" s="959"/>
      <c r="B79" s="1030"/>
      <c r="C79" s="197"/>
      <c r="D79" s="197"/>
      <c r="E79" s="428" t="s">
        <v>164</v>
      </c>
      <c r="F79" s="206"/>
      <c r="G79" s="199"/>
      <c r="H79" s="199"/>
      <c r="I79" s="203"/>
      <c r="J79" s="199"/>
      <c r="K79" s="199"/>
      <c r="L79" s="207"/>
      <c r="M79" s="199"/>
      <c r="N79" s="199"/>
      <c r="O79" s="204"/>
      <c r="P79" s="964"/>
      <c r="Q79" s="965"/>
    </row>
    <row r="80" spans="1:17" ht="17.25" customHeight="1">
      <c r="A80" s="959"/>
      <c r="B80" s="1030"/>
      <c r="C80" s="197"/>
      <c r="D80" s="197">
        <v>100</v>
      </c>
      <c r="E80" s="209" t="s">
        <v>568</v>
      </c>
      <c r="F80" s="210"/>
      <c r="G80" s="199">
        <v>14</v>
      </c>
      <c r="H80" s="211" t="s">
        <v>169</v>
      </c>
      <c r="I80" s="212" t="s">
        <v>162</v>
      </c>
      <c r="J80" s="211">
        <v>4</v>
      </c>
      <c r="K80" s="211" t="s">
        <v>163</v>
      </c>
      <c r="L80" s="213" t="s">
        <v>162</v>
      </c>
      <c r="M80" s="211">
        <v>12</v>
      </c>
      <c r="N80" s="202" t="s">
        <v>429</v>
      </c>
      <c r="O80" s="196">
        <f t="shared" ref="O80:O86" si="4">G80*J80*M80</f>
        <v>672</v>
      </c>
      <c r="P80" s="964"/>
      <c r="Q80" s="965"/>
    </row>
    <row r="81" spans="1:17" ht="17.25" customHeight="1">
      <c r="A81" s="959"/>
      <c r="B81" s="1030"/>
      <c r="C81" s="197"/>
      <c r="D81" s="242"/>
      <c r="E81" s="428" t="s">
        <v>457</v>
      </c>
      <c r="F81" s="210"/>
      <c r="G81" s="199">
        <v>14</v>
      </c>
      <c r="H81" s="211" t="s">
        <v>169</v>
      </c>
      <c r="I81" s="212" t="s">
        <v>162</v>
      </c>
      <c r="J81" s="211">
        <v>4</v>
      </c>
      <c r="K81" s="211" t="s">
        <v>163</v>
      </c>
      <c r="L81" s="213" t="s">
        <v>162</v>
      </c>
      <c r="M81" s="211">
        <v>12</v>
      </c>
      <c r="N81" s="202" t="s">
        <v>429</v>
      </c>
      <c r="O81" s="196">
        <f t="shared" si="4"/>
        <v>672</v>
      </c>
      <c r="P81" s="964"/>
      <c r="Q81" s="965"/>
    </row>
    <row r="82" spans="1:17" ht="17.25" customHeight="1">
      <c r="A82" s="959"/>
      <c r="B82" s="1030"/>
      <c r="C82" s="197"/>
      <c r="D82" s="242"/>
      <c r="E82" s="428" t="s">
        <v>605</v>
      </c>
      <c r="F82" s="199"/>
      <c r="G82" s="199">
        <v>14</v>
      </c>
      <c r="H82" s="202" t="s">
        <v>169</v>
      </c>
      <c r="I82" s="203" t="s">
        <v>162</v>
      </c>
      <c r="J82" s="199">
        <v>4</v>
      </c>
      <c r="K82" s="202" t="s">
        <v>163</v>
      </c>
      <c r="L82" s="203" t="s">
        <v>162</v>
      </c>
      <c r="M82" s="199">
        <v>12</v>
      </c>
      <c r="N82" s="199" t="s">
        <v>412</v>
      </c>
      <c r="O82" s="196">
        <f t="shared" si="4"/>
        <v>672</v>
      </c>
      <c r="P82" s="964"/>
      <c r="Q82" s="965"/>
    </row>
    <row r="83" spans="1:17" ht="17.25" customHeight="1">
      <c r="A83" s="959"/>
      <c r="B83" s="1030"/>
      <c r="C83" s="197"/>
      <c r="D83" s="242">
        <v>100</v>
      </c>
      <c r="E83" s="561" t="s">
        <v>607</v>
      </c>
      <c r="F83" s="199"/>
      <c r="G83" s="199">
        <v>14</v>
      </c>
      <c r="H83" s="202" t="s">
        <v>169</v>
      </c>
      <c r="I83" s="203" t="s">
        <v>162</v>
      </c>
      <c r="J83" s="199">
        <v>4</v>
      </c>
      <c r="K83" s="202" t="s">
        <v>163</v>
      </c>
      <c r="L83" s="203" t="s">
        <v>162</v>
      </c>
      <c r="M83" s="199">
        <v>12</v>
      </c>
      <c r="N83" s="199" t="s">
        <v>412</v>
      </c>
      <c r="O83" s="196">
        <f t="shared" si="4"/>
        <v>672</v>
      </c>
      <c r="P83" s="964"/>
      <c r="Q83" s="965"/>
    </row>
    <row r="84" spans="1:17" ht="17.25" customHeight="1">
      <c r="A84" s="959"/>
      <c r="B84" s="1030"/>
      <c r="C84" s="197"/>
      <c r="D84" s="242">
        <v>100</v>
      </c>
      <c r="E84" s="209" t="s">
        <v>458</v>
      </c>
      <c r="F84" s="210"/>
      <c r="G84" s="199">
        <v>14</v>
      </c>
      <c r="H84" s="211" t="s">
        <v>169</v>
      </c>
      <c r="I84" s="212" t="s">
        <v>162</v>
      </c>
      <c r="J84" s="211">
        <v>4</v>
      </c>
      <c r="K84" s="211" t="s">
        <v>163</v>
      </c>
      <c r="L84" s="213" t="s">
        <v>162</v>
      </c>
      <c r="M84" s="211">
        <v>12</v>
      </c>
      <c r="N84" s="202" t="s">
        <v>429</v>
      </c>
      <c r="O84" s="196">
        <f t="shared" si="4"/>
        <v>672</v>
      </c>
      <c r="P84" s="964"/>
      <c r="Q84" s="965"/>
    </row>
    <row r="85" spans="1:17" ht="17.25" customHeight="1">
      <c r="A85" s="959"/>
      <c r="B85" s="1030"/>
      <c r="C85" s="197"/>
      <c r="D85" s="242"/>
      <c r="E85" s="209" t="s">
        <v>606</v>
      </c>
      <c r="F85" s="210"/>
      <c r="G85" s="199">
        <v>14</v>
      </c>
      <c r="H85" s="211" t="s">
        <v>169</v>
      </c>
      <c r="I85" s="212" t="s">
        <v>162</v>
      </c>
      <c r="J85" s="211">
        <v>4</v>
      </c>
      <c r="K85" s="211" t="s">
        <v>163</v>
      </c>
      <c r="L85" s="213" t="s">
        <v>162</v>
      </c>
      <c r="M85" s="211">
        <v>12</v>
      </c>
      <c r="N85" s="247" t="s">
        <v>429</v>
      </c>
      <c r="O85" s="196">
        <f t="shared" si="4"/>
        <v>672</v>
      </c>
      <c r="P85" s="964"/>
      <c r="Q85" s="965"/>
    </row>
    <row r="86" spans="1:17" ht="17.25" customHeight="1">
      <c r="A86" s="959"/>
      <c r="B86" s="1030"/>
      <c r="C86" s="197"/>
      <c r="D86" s="242"/>
      <c r="E86" s="209" t="s">
        <v>237</v>
      </c>
      <c r="F86" s="210"/>
      <c r="G86" s="199">
        <v>14</v>
      </c>
      <c r="H86" s="211" t="s">
        <v>169</v>
      </c>
      <c r="I86" s="212" t="s">
        <v>162</v>
      </c>
      <c r="J86" s="211">
        <v>4</v>
      </c>
      <c r="K86" s="211" t="s">
        <v>163</v>
      </c>
      <c r="L86" s="213" t="s">
        <v>162</v>
      </c>
      <c r="M86" s="211">
        <v>12</v>
      </c>
      <c r="N86" s="202" t="s">
        <v>429</v>
      </c>
      <c r="O86" s="196">
        <f t="shared" si="4"/>
        <v>672</v>
      </c>
      <c r="P86" s="964"/>
      <c r="Q86" s="965"/>
    </row>
    <row r="87" spans="1:17" ht="17.25" customHeight="1">
      <c r="A87" s="959"/>
      <c r="B87" s="1030"/>
      <c r="C87" s="197"/>
      <c r="D87" s="242"/>
      <c r="E87" s="198" t="s">
        <v>459</v>
      </c>
      <c r="F87" s="199"/>
      <c r="G87" s="199"/>
      <c r="H87" s="199"/>
      <c r="I87" s="199"/>
      <c r="J87" s="199"/>
      <c r="K87" s="199"/>
      <c r="L87" s="199"/>
      <c r="M87" s="199"/>
      <c r="N87" s="199"/>
      <c r="O87" s="204"/>
      <c r="P87" s="964"/>
      <c r="Q87" s="965"/>
    </row>
    <row r="88" spans="1:17" ht="10.5" customHeight="1">
      <c r="A88" s="959"/>
      <c r="B88" s="1030"/>
      <c r="C88" s="197"/>
      <c r="D88" s="242"/>
      <c r="E88" s="198"/>
      <c r="F88" s="429"/>
      <c r="G88" s="429"/>
      <c r="H88" s="429"/>
      <c r="I88" s="429"/>
      <c r="J88" s="429"/>
      <c r="K88" s="429"/>
      <c r="L88" s="429"/>
      <c r="M88" s="429"/>
      <c r="N88" s="429"/>
      <c r="O88" s="204"/>
      <c r="P88" s="964"/>
      <c r="Q88" s="965"/>
    </row>
    <row r="89" spans="1:17" ht="16.5" customHeight="1">
      <c r="A89" s="959"/>
      <c r="B89" s="1030"/>
      <c r="C89" s="197"/>
      <c r="D89" s="242"/>
      <c r="E89" s="1006" t="s">
        <v>460</v>
      </c>
      <c r="F89" s="1007"/>
      <c r="G89" s="1007"/>
      <c r="H89" s="225"/>
      <c r="I89" s="225"/>
      <c r="J89" s="225"/>
      <c r="K89" s="225"/>
      <c r="L89" s="226"/>
      <c r="M89" s="225"/>
      <c r="N89" s="225"/>
      <c r="O89" s="204"/>
      <c r="P89" s="964"/>
      <c r="Q89" s="965"/>
    </row>
    <row r="90" spans="1:17" ht="16.5" customHeight="1">
      <c r="A90" s="959"/>
      <c r="B90" s="1030"/>
      <c r="C90" s="197"/>
      <c r="D90" s="242"/>
      <c r="E90" s="985" t="s">
        <v>451</v>
      </c>
      <c r="F90" s="986"/>
      <c r="G90" s="986"/>
      <c r="H90" s="986"/>
      <c r="I90" s="986"/>
      <c r="J90" s="986"/>
      <c r="K90" s="986"/>
      <c r="L90" s="986"/>
      <c r="M90" s="986"/>
      <c r="N90" s="986"/>
      <c r="O90" s="204"/>
      <c r="P90" s="964"/>
      <c r="Q90" s="965"/>
    </row>
    <row r="91" spans="1:17" ht="16.5" customHeight="1">
      <c r="A91" s="959"/>
      <c r="B91" s="1030"/>
      <c r="C91" s="197"/>
      <c r="D91" s="242"/>
      <c r="E91" s="428" t="s">
        <v>164</v>
      </c>
      <c r="F91" s="429"/>
      <c r="G91" s="429"/>
      <c r="H91" s="429"/>
      <c r="I91" s="429"/>
      <c r="J91" s="429"/>
      <c r="K91" s="429"/>
      <c r="L91" s="429"/>
      <c r="M91" s="429"/>
      <c r="N91" s="429"/>
      <c r="O91" s="204"/>
      <c r="P91" s="964"/>
      <c r="Q91" s="965"/>
    </row>
    <row r="92" spans="1:17" ht="16.5" customHeight="1">
      <c r="A92" s="959"/>
      <c r="B92" s="1030"/>
      <c r="C92" s="197"/>
      <c r="D92" s="242">
        <v>960</v>
      </c>
      <c r="E92" s="428" t="s">
        <v>236</v>
      </c>
      <c r="F92" s="199"/>
      <c r="G92" s="199">
        <v>14</v>
      </c>
      <c r="H92" s="202" t="s">
        <v>169</v>
      </c>
      <c r="I92" s="203" t="s">
        <v>162</v>
      </c>
      <c r="J92" s="199">
        <v>1</v>
      </c>
      <c r="K92" s="202" t="s">
        <v>163</v>
      </c>
      <c r="L92" s="203" t="s">
        <v>162</v>
      </c>
      <c r="M92" s="199">
        <v>12</v>
      </c>
      <c r="N92" s="199" t="s">
        <v>412</v>
      </c>
      <c r="O92" s="196">
        <f t="shared" ref="O92:O99" si="5">G92*J92*M92</f>
        <v>168</v>
      </c>
      <c r="P92" s="964"/>
      <c r="Q92" s="965"/>
    </row>
    <row r="93" spans="1:17" ht="16.5" customHeight="1">
      <c r="A93" s="959"/>
      <c r="B93" s="1030"/>
      <c r="C93" s="197"/>
      <c r="D93" s="242">
        <v>400</v>
      </c>
      <c r="E93" s="428" t="s">
        <v>235</v>
      </c>
      <c r="F93" s="199"/>
      <c r="G93" s="199">
        <v>14</v>
      </c>
      <c r="H93" s="202" t="s">
        <v>169</v>
      </c>
      <c r="I93" s="203" t="s">
        <v>162</v>
      </c>
      <c r="J93" s="199">
        <v>1</v>
      </c>
      <c r="K93" s="202" t="s">
        <v>163</v>
      </c>
      <c r="L93" s="203" t="s">
        <v>162</v>
      </c>
      <c r="M93" s="199">
        <v>2</v>
      </c>
      <c r="N93" s="199" t="s">
        <v>412</v>
      </c>
      <c r="O93" s="196">
        <f t="shared" si="5"/>
        <v>28</v>
      </c>
      <c r="P93" s="964"/>
      <c r="Q93" s="965"/>
    </row>
    <row r="94" spans="1:17" ht="16.5" customHeight="1">
      <c r="A94" s="959"/>
      <c r="B94" s="1030"/>
      <c r="C94" s="197"/>
      <c r="D94" s="242">
        <v>100</v>
      </c>
      <c r="E94" s="428" t="s">
        <v>461</v>
      </c>
      <c r="F94" s="199"/>
      <c r="G94" s="199">
        <v>14</v>
      </c>
      <c r="H94" s="202" t="s">
        <v>413</v>
      </c>
      <c r="I94" s="203" t="s">
        <v>162</v>
      </c>
      <c r="J94" s="199">
        <v>1</v>
      </c>
      <c r="K94" s="202" t="s">
        <v>414</v>
      </c>
      <c r="L94" s="203" t="s">
        <v>162</v>
      </c>
      <c r="M94" s="199">
        <v>1</v>
      </c>
      <c r="N94" s="208" t="s">
        <v>429</v>
      </c>
      <c r="O94" s="196">
        <f t="shared" si="5"/>
        <v>14</v>
      </c>
      <c r="P94" s="964"/>
      <c r="Q94" s="965"/>
    </row>
    <row r="95" spans="1:17" ht="16.5" customHeight="1">
      <c r="A95" s="959"/>
      <c r="B95" s="1030"/>
      <c r="C95" s="197"/>
      <c r="D95" s="242"/>
      <c r="E95" s="428" t="s">
        <v>385</v>
      </c>
      <c r="F95" s="199"/>
      <c r="G95" s="199">
        <v>14</v>
      </c>
      <c r="H95" s="202" t="s">
        <v>169</v>
      </c>
      <c r="I95" s="203" t="s">
        <v>162</v>
      </c>
      <c r="J95" s="199">
        <v>1</v>
      </c>
      <c r="K95" s="202" t="s">
        <v>163</v>
      </c>
      <c r="L95" s="203" t="s">
        <v>162</v>
      </c>
      <c r="M95" s="199">
        <v>1</v>
      </c>
      <c r="N95" s="199" t="s">
        <v>412</v>
      </c>
      <c r="O95" s="196">
        <f t="shared" si="5"/>
        <v>14</v>
      </c>
      <c r="P95" s="964"/>
      <c r="Q95" s="965"/>
    </row>
    <row r="96" spans="1:17" ht="16.5" customHeight="1">
      <c r="A96" s="959"/>
      <c r="B96" s="1030"/>
      <c r="C96" s="197"/>
      <c r="D96" s="242">
        <v>60</v>
      </c>
      <c r="E96" s="428" t="s">
        <v>462</v>
      </c>
      <c r="F96" s="199"/>
      <c r="G96" s="199">
        <v>14</v>
      </c>
      <c r="H96" s="202" t="s">
        <v>169</v>
      </c>
      <c r="I96" s="203" t="s">
        <v>162</v>
      </c>
      <c r="J96" s="199">
        <v>1</v>
      </c>
      <c r="K96" s="202" t="s">
        <v>163</v>
      </c>
      <c r="L96" s="203" t="s">
        <v>162</v>
      </c>
      <c r="M96" s="199">
        <v>2</v>
      </c>
      <c r="N96" s="199" t="s">
        <v>412</v>
      </c>
      <c r="O96" s="196">
        <f t="shared" si="5"/>
        <v>28</v>
      </c>
      <c r="P96" s="964"/>
      <c r="Q96" s="965"/>
    </row>
    <row r="97" spans="1:17" ht="16.5" customHeight="1">
      <c r="A97" s="959"/>
      <c r="B97" s="1030"/>
      <c r="C97" s="197"/>
      <c r="D97" s="242">
        <v>200</v>
      </c>
      <c r="E97" s="428" t="s">
        <v>463</v>
      </c>
      <c r="F97" s="199"/>
      <c r="G97" s="199">
        <v>14</v>
      </c>
      <c r="H97" s="202" t="s">
        <v>169</v>
      </c>
      <c r="I97" s="203" t="s">
        <v>162</v>
      </c>
      <c r="J97" s="199">
        <v>1</v>
      </c>
      <c r="K97" s="202" t="s">
        <v>163</v>
      </c>
      <c r="L97" s="203" t="s">
        <v>162</v>
      </c>
      <c r="M97" s="199">
        <v>4</v>
      </c>
      <c r="N97" s="199" t="s">
        <v>412</v>
      </c>
      <c r="O97" s="196">
        <f t="shared" si="5"/>
        <v>56</v>
      </c>
      <c r="P97" s="964"/>
      <c r="Q97" s="965"/>
    </row>
    <row r="98" spans="1:17" ht="16.5" customHeight="1">
      <c r="A98" s="959"/>
      <c r="B98" s="1030"/>
      <c r="C98" s="197"/>
      <c r="D98" s="242"/>
      <c r="E98" s="428" t="s">
        <v>572</v>
      </c>
      <c r="F98" s="199"/>
      <c r="G98" s="199">
        <v>14</v>
      </c>
      <c r="H98" s="202" t="s">
        <v>169</v>
      </c>
      <c r="I98" s="203" t="s">
        <v>162</v>
      </c>
      <c r="J98" s="199">
        <v>1</v>
      </c>
      <c r="K98" s="202" t="s">
        <v>163</v>
      </c>
      <c r="L98" s="203" t="s">
        <v>162</v>
      </c>
      <c r="M98" s="199">
        <v>12</v>
      </c>
      <c r="N98" s="199" t="s">
        <v>412</v>
      </c>
      <c r="O98" s="196">
        <f t="shared" si="5"/>
        <v>168</v>
      </c>
      <c r="P98" s="964"/>
      <c r="Q98" s="965"/>
    </row>
    <row r="99" spans="1:17" ht="16.5" customHeight="1">
      <c r="A99" s="959"/>
      <c r="B99" s="1030"/>
      <c r="C99" s="197"/>
      <c r="D99" s="197"/>
      <c r="E99" s="209" t="s">
        <v>573</v>
      </c>
      <c r="F99" s="210"/>
      <c r="G99" s="199">
        <v>14</v>
      </c>
      <c r="H99" s="211" t="s">
        <v>169</v>
      </c>
      <c r="I99" s="212" t="s">
        <v>162</v>
      </c>
      <c r="J99" s="211">
        <v>1</v>
      </c>
      <c r="K99" s="211" t="s">
        <v>163</v>
      </c>
      <c r="L99" s="213" t="s">
        <v>162</v>
      </c>
      <c r="M99" s="211">
        <v>2</v>
      </c>
      <c r="N99" s="202" t="s">
        <v>429</v>
      </c>
      <c r="O99" s="196">
        <f t="shared" si="5"/>
        <v>28</v>
      </c>
      <c r="P99" s="964"/>
      <c r="Q99" s="965"/>
    </row>
    <row r="100" spans="1:17" ht="16.5" customHeight="1">
      <c r="A100" s="959"/>
      <c r="B100" s="1031"/>
      <c r="C100" s="214"/>
      <c r="D100" s="214"/>
      <c r="E100" s="227" t="s">
        <v>464</v>
      </c>
      <c r="F100" s="223"/>
      <c r="G100" s="223"/>
      <c r="H100" s="223"/>
      <c r="I100" s="223"/>
      <c r="J100" s="223"/>
      <c r="K100" s="223"/>
      <c r="L100" s="223"/>
      <c r="M100" s="223"/>
      <c r="N100" s="223"/>
      <c r="O100" s="224"/>
      <c r="P100" s="966"/>
      <c r="Q100" s="967"/>
    </row>
    <row r="101" spans="1:17" ht="16.5" customHeight="1">
      <c r="A101" s="959"/>
      <c r="B101" s="1029" t="s">
        <v>465</v>
      </c>
      <c r="C101" s="275">
        <f>SUM(O101:O114)</f>
        <v>7452</v>
      </c>
      <c r="D101" s="275"/>
      <c r="E101" s="1004" t="s">
        <v>466</v>
      </c>
      <c r="F101" s="1005"/>
      <c r="G101" s="1005"/>
      <c r="H101" s="277"/>
      <c r="I101" s="277"/>
      <c r="J101" s="277"/>
      <c r="K101" s="277"/>
      <c r="L101" s="285"/>
      <c r="M101" s="277"/>
      <c r="N101" s="277"/>
      <c r="O101" s="284"/>
      <c r="P101" s="989" t="s">
        <v>467</v>
      </c>
      <c r="Q101" s="1002"/>
    </row>
    <row r="102" spans="1:17" ht="16.5" customHeight="1">
      <c r="A102" s="959"/>
      <c r="B102" s="1030"/>
      <c r="C102" s="197"/>
      <c r="D102" s="197"/>
      <c r="E102" s="985" t="s">
        <v>451</v>
      </c>
      <c r="F102" s="986"/>
      <c r="G102" s="986"/>
      <c r="H102" s="986"/>
      <c r="I102" s="986"/>
      <c r="J102" s="986"/>
      <c r="K102" s="986"/>
      <c r="L102" s="986"/>
      <c r="M102" s="986"/>
      <c r="N102" s="986"/>
      <c r="O102" s="204"/>
      <c r="P102" s="964"/>
      <c r="Q102" s="965"/>
    </row>
    <row r="103" spans="1:17" ht="16.5" customHeight="1">
      <c r="A103" s="959"/>
      <c r="B103" s="1030"/>
      <c r="C103" s="197"/>
      <c r="D103" s="197"/>
      <c r="E103" s="428" t="s">
        <v>164</v>
      </c>
      <c r="F103" s="429"/>
      <c r="G103" s="429"/>
      <c r="H103" s="429"/>
      <c r="I103" s="429"/>
      <c r="J103" s="429"/>
      <c r="K103" s="429"/>
      <c r="L103" s="429"/>
      <c r="M103" s="429"/>
      <c r="N103" s="429"/>
      <c r="O103" s="204"/>
      <c r="P103" s="964"/>
      <c r="Q103" s="965"/>
    </row>
    <row r="104" spans="1:17" ht="16.5" customHeight="1">
      <c r="A104" s="959"/>
      <c r="B104" s="1030"/>
      <c r="C104" s="197"/>
      <c r="D104" s="197"/>
      <c r="E104" s="209" t="s">
        <v>234</v>
      </c>
      <c r="F104" s="210"/>
      <c r="G104" s="199">
        <v>14</v>
      </c>
      <c r="H104" s="211" t="s">
        <v>169</v>
      </c>
      <c r="I104" s="212" t="s">
        <v>162</v>
      </c>
      <c r="J104" s="211">
        <v>19</v>
      </c>
      <c r="K104" s="211" t="s">
        <v>163</v>
      </c>
      <c r="L104" s="213" t="s">
        <v>162</v>
      </c>
      <c r="M104" s="211">
        <v>12</v>
      </c>
      <c r="N104" s="202" t="s">
        <v>429</v>
      </c>
      <c r="O104" s="196">
        <f>G104*J104*M104</f>
        <v>3192</v>
      </c>
      <c r="P104" s="964"/>
      <c r="Q104" s="965"/>
    </row>
    <row r="105" spans="1:17" ht="16.5" customHeight="1">
      <c r="A105" s="959"/>
      <c r="B105" s="1030"/>
      <c r="C105" s="197"/>
      <c r="D105" s="197"/>
      <c r="E105" s="209"/>
      <c r="F105" s="210"/>
      <c r="G105" s="211">
        <v>4</v>
      </c>
      <c r="H105" s="211" t="s">
        <v>169</v>
      </c>
      <c r="I105" s="212" t="s">
        <v>162</v>
      </c>
      <c r="J105" s="211">
        <v>4</v>
      </c>
      <c r="K105" s="211" t="s">
        <v>163</v>
      </c>
      <c r="L105" s="213" t="s">
        <v>162</v>
      </c>
      <c r="M105" s="211">
        <v>12</v>
      </c>
      <c r="N105" s="202" t="s">
        <v>429</v>
      </c>
      <c r="O105" s="196">
        <f>G105*J105*M105</f>
        <v>192</v>
      </c>
      <c r="P105" s="964"/>
      <c r="Q105" s="965"/>
    </row>
    <row r="106" spans="1:17" ht="16.5" customHeight="1">
      <c r="A106" s="959"/>
      <c r="B106" s="1030"/>
      <c r="C106" s="197"/>
      <c r="D106" s="197"/>
      <c r="E106" s="209" t="s">
        <v>233</v>
      </c>
      <c r="F106" s="210"/>
      <c r="G106" s="199">
        <v>14</v>
      </c>
      <c r="H106" s="211" t="s">
        <v>169</v>
      </c>
      <c r="I106" s="212" t="s">
        <v>162</v>
      </c>
      <c r="J106" s="211">
        <v>19</v>
      </c>
      <c r="K106" s="211" t="s">
        <v>163</v>
      </c>
      <c r="L106" s="213" t="s">
        <v>162</v>
      </c>
      <c r="M106" s="211">
        <v>12</v>
      </c>
      <c r="N106" s="202" t="s">
        <v>429</v>
      </c>
      <c r="O106" s="196">
        <f>G106*J106*M106</f>
        <v>3192</v>
      </c>
      <c r="P106" s="964"/>
      <c r="Q106" s="965"/>
    </row>
    <row r="107" spans="1:17" ht="16.5" customHeight="1">
      <c r="A107" s="959"/>
      <c r="B107" s="1030"/>
      <c r="C107" s="197"/>
      <c r="D107" s="197"/>
      <c r="E107" s="209"/>
      <c r="F107" s="210"/>
      <c r="G107" s="211">
        <v>4</v>
      </c>
      <c r="H107" s="211" t="s">
        <v>169</v>
      </c>
      <c r="I107" s="212" t="s">
        <v>162</v>
      </c>
      <c r="J107" s="211">
        <v>4</v>
      </c>
      <c r="K107" s="211" t="s">
        <v>163</v>
      </c>
      <c r="L107" s="213" t="s">
        <v>162</v>
      </c>
      <c r="M107" s="211">
        <v>12</v>
      </c>
      <c r="N107" s="202" t="s">
        <v>429</v>
      </c>
      <c r="O107" s="196">
        <f>G107*J107*M107</f>
        <v>192</v>
      </c>
      <c r="P107" s="964"/>
      <c r="Q107" s="965"/>
    </row>
    <row r="108" spans="1:17" ht="16.5" customHeight="1">
      <c r="A108" s="959"/>
      <c r="B108" s="1030"/>
      <c r="C108" s="197"/>
      <c r="D108" s="197"/>
      <c r="E108" s="209" t="s">
        <v>468</v>
      </c>
      <c r="F108" s="210"/>
      <c r="G108" s="211"/>
      <c r="H108" s="211"/>
      <c r="I108" s="212"/>
      <c r="J108" s="211"/>
      <c r="K108" s="211"/>
      <c r="L108" s="213"/>
      <c r="M108" s="211"/>
      <c r="N108" s="202"/>
      <c r="O108" s="196"/>
      <c r="P108" s="964"/>
      <c r="Q108" s="965"/>
    </row>
    <row r="109" spans="1:17" ht="9.75" customHeight="1">
      <c r="A109" s="959"/>
      <c r="B109" s="1030"/>
      <c r="C109" s="197"/>
      <c r="D109" s="197"/>
      <c r="E109" s="209"/>
      <c r="F109" s="210"/>
      <c r="G109" s="211"/>
      <c r="H109" s="211"/>
      <c r="I109" s="212"/>
      <c r="J109" s="211"/>
      <c r="K109" s="211"/>
      <c r="L109" s="213"/>
      <c r="M109" s="211"/>
      <c r="N109" s="202"/>
      <c r="O109" s="196"/>
      <c r="P109" s="964"/>
      <c r="Q109" s="965"/>
    </row>
    <row r="110" spans="1:17" ht="16.5" customHeight="1">
      <c r="A110" s="959"/>
      <c r="B110" s="1030"/>
      <c r="C110" s="197"/>
      <c r="D110" s="197"/>
      <c r="E110" s="1006" t="s">
        <v>469</v>
      </c>
      <c r="F110" s="1007"/>
      <c r="G110" s="1007"/>
      <c r="H110" s="225"/>
      <c r="I110" s="225"/>
      <c r="J110" s="225"/>
      <c r="K110" s="225"/>
      <c r="L110" s="226"/>
      <c r="M110" s="225"/>
      <c r="N110" s="225"/>
      <c r="O110" s="204"/>
      <c r="P110" s="964"/>
      <c r="Q110" s="965"/>
    </row>
    <row r="111" spans="1:17" ht="16.5" customHeight="1">
      <c r="A111" s="959"/>
      <c r="B111" s="1030"/>
      <c r="C111" s="197"/>
      <c r="D111" s="197"/>
      <c r="E111" s="985" t="s">
        <v>470</v>
      </c>
      <c r="F111" s="986"/>
      <c r="G111" s="986"/>
      <c r="H111" s="986"/>
      <c r="I111" s="986"/>
      <c r="J111" s="986"/>
      <c r="K111" s="986"/>
      <c r="L111" s="986"/>
      <c r="M111" s="986"/>
      <c r="N111" s="986"/>
      <c r="O111" s="204"/>
      <c r="P111" s="964"/>
      <c r="Q111" s="965"/>
    </row>
    <row r="112" spans="1:17" ht="16.5" customHeight="1">
      <c r="A112" s="959"/>
      <c r="B112" s="1030"/>
      <c r="C112" s="197"/>
      <c r="D112" s="242"/>
      <c r="E112" s="428" t="s">
        <v>164</v>
      </c>
      <c r="F112" s="429"/>
      <c r="G112" s="429"/>
      <c r="H112" s="429"/>
      <c r="I112" s="429"/>
      <c r="J112" s="429"/>
      <c r="K112" s="429"/>
      <c r="L112" s="429"/>
      <c r="M112" s="429"/>
      <c r="N112" s="429"/>
      <c r="O112" s="204"/>
      <c r="P112" s="964"/>
      <c r="Q112" s="965"/>
    </row>
    <row r="113" spans="1:17" ht="16.5" customHeight="1">
      <c r="A113" s="959"/>
      <c r="B113" s="1030"/>
      <c r="C113" s="197"/>
      <c r="D113" s="242">
        <v>50</v>
      </c>
      <c r="E113" s="209" t="s">
        <v>471</v>
      </c>
      <c r="F113" s="210"/>
      <c r="G113" s="211">
        <v>3</v>
      </c>
      <c r="H113" s="211" t="s">
        <v>169</v>
      </c>
      <c r="I113" s="212" t="s">
        <v>162</v>
      </c>
      <c r="J113" s="211">
        <v>19</v>
      </c>
      <c r="K113" s="211" t="s">
        <v>163</v>
      </c>
      <c r="L113" s="213" t="s">
        <v>162</v>
      </c>
      <c r="M113" s="211">
        <v>12</v>
      </c>
      <c r="N113" s="202" t="s">
        <v>429</v>
      </c>
      <c r="O113" s="196">
        <f>G113*J113*M113</f>
        <v>684</v>
      </c>
      <c r="P113" s="964"/>
      <c r="Q113" s="965"/>
    </row>
    <row r="114" spans="1:17" ht="16.5" customHeight="1">
      <c r="A114" s="960"/>
      <c r="B114" s="1031"/>
      <c r="C114" s="214"/>
      <c r="D114" s="214"/>
      <c r="E114" s="227" t="s">
        <v>472</v>
      </c>
      <c r="F114" s="430"/>
      <c r="G114" s="430"/>
      <c r="H114" s="430"/>
      <c r="I114" s="430"/>
      <c r="J114" s="430"/>
      <c r="K114" s="430"/>
      <c r="L114" s="430"/>
      <c r="M114" s="430"/>
      <c r="N114" s="430"/>
      <c r="O114" s="224"/>
      <c r="P114" s="966"/>
      <c r="Q114" s="967"/>
    </row>
    <row r="115" spans="1:17" ht="16.5" customHeight="1">
      <c r="A115" s="958" t="s">
        <v>473</v>
      </c>
      <c r="B115" s="228" t="s">
        <v>231</v>
      </c>
      <c r="C115" s="273">
        <f>SUM(O119:O124)</f>
        <v>7446</v>
      </c>
      <c r="D115" s="273">
        <f>SUM(D116:D125)</f>
        <v>150</v>
      </c>
      <c r="E115" s="1019"/>
      <c r="F115" s="1020"/>
      <c r="G115" s="1020"/>
      <c r="H115" s="1020"/>
      <c r="I115" s="1020"/>
      <c r="J115" s="1020"/>
      <c r="K115" s="1020"/>
      <c r="L115" s="1020"/>
      <c r="M115" s="1020"/>
      <c r="N115" s="1020"/>
      <c r="O115" s="274"/>
      <c r="P115" s="1027"/>
      <c r="Q115" s="1028"/>
    </row>
    <row r="116" spans="1:17" ht="16.5" customHeight="1">
      <c r="A116" s="1017"/>
      <c r="B116" s="1029" t="s">
        <v>474</v>
      </c>
      <c r="C116" s="275"/>
      <c r="D116" s="288">
        <v>150</v>
      </c>
      <c r="E116" s="1004" t="s">
        <v>475</v>
      </c>
      <c r="F116" s="1005"/>
      <c r="G116" s="1005"/>
      <c r="H116" s="277"/>
      <c r="I116" s="277"/>
      <c r="J116" s="277"/>
      <c r="K116" s="277"/>
      <c r="L116" s="285"/>
      <c r="M116" s="277"/>
      <c r="N116" s="277"/>
      <c r="O116" s="284"/>
      <c r="P116" s="989" t="s">
        <v>232</v>
      </c>
      <c r="Q116" s="1002"/>
    </row>
    <row r="117" spans="1:17" ht="16.5" customHeight="1">
      <c r="A117" s="1017"/>
      <c r="B117" s="1030"/>
      <c r="C117" s="197"/>
      <c r="D117" s="197"/>
      <c r="E117" s="985" t="s">
        <v>451</v>
      </c>
      <c r="F117" s="986"/>
      <c r="G117" s="986"/>
      <c r="H117" s="986"/>
      <c r="I117" s="986"/>
      <c r="J117" s="986"/>
      <c r="K117" s="986"/>
      <c r="L117" s="986"/>
      <c r="M117" s="986"/>
      <c r="N117" s="986"/>
      <c r="O117" s="204"/>
      <c r="P117" s="964"/>
      <c r="Q117" s="965"/>
    </row>
    <row r="118" spans="1:17" ht="16.5" customHeight="1">
      <c r="A118" s="1017"/>
      <c r="B118" s="1030"/>
      <c r="C118" s="197"/>
      <c r="D118" s="197"/>
      <c r="E118" s="428" t="s">
        <v>164</v>
      </c>
      <c r="F118" s="429"/>
      <c r="G118" s="429"/>
      <c r="H118" s="429"/>
      <c r="I118" s="429"/>
      <c r="J118" s="429"/>
      <c r="K118" s="429"/>
      <c r="L118" s="429"/>
      <c r="M118" s="429"/>
      <c r="N118" s="429"/>
      <c r="O118" s="204"/>
      <c r="P118" s="964"/>
      <c r="Q118" s="965"/>
    </row>
    <row r="119" spans="1:17" ht="16.5" customHeight="1">
      <c r="A119" s="1017"/>
      <c r="B119" s="1030"/>
      <c r="C119" s="197"/>
      <c r="D119" s="197"/>
      <c r="E119" s="209" t="s">
        <v>571</v>
      </c>
      <c r="G119" s="199">
        <v>14</v>
      </c>
      <c r="H119" s="199" t="s">
        <v>169</v>
      </c>
      <c r="I119" s="207" t="s">
        <v>162</v>
      </c>
      <c r="J119" s="199">
        <v>19</v>
      </c>
      <c r="K119" s="208" t="s">
        <v>163</v>
      </c>
      <c r="L119" s="207" t="s">
        <v>162</v>
      </c>
      <c r="M119" s="199">
        <v>12</v>
      </c>
      <c r="N119" s="202" t="s">
        <v>429</v>
      </c>
      <c r="O119" s="229">
        <f t="shared" ref="O119:O124" si="6">G119*J119*M119</f>
        <v>3192</v>
      </c>
      <c r="P119" s="964"/>
      <c r="Q119" s="965"/>
    </row>
    <row r="120" spans="1:17" ht="16.5" customHeight="1">
      <c r="A120" s="1017"/>
      <c r="B120" s="1030"/>
      <c r="C120" s="197"/>
      <c r="D120" s="197"/>
      <c r="E120" s="209"/>
      <c r="G120" s="199">
        <v>4</v>
      </c>
      <c r="H120" s="199" t="s">
        <v>169</v>
      </c>
      <c r="I120" s="207" t="s">
        <v>162</v>
      </c>
      <c r="J120" s="199">
        <v>4</v>
      </c>
      <c r="K120" s="208" t="s">
        <v>163</v>
      </c>
      <c r="L120" s="207" t="s">
        <v>162</v>
      </c>
      <c r="M120" s="199">
        <v>12</v>
      </c>
      <c r="N120" s="202" t="s">
        <v>429</v>
      </c>
      <c r="O120" s="229">
        <f t="shared" si="6"/>
        <v>192</v>
      </c>
      <c r="P120" s="964"/>
      <c r="Q120" s="965"/>
    </row>
    <row r="121" spans="1:17" ht="16.5" customHeight="1">
      <c r="A121" s="1017"/>
      <c r="B121" s="1030"/>
      <c r="C121" s="197"/>
      <c r="D121" s="197"/>
      <c r="E121" s="209" t="s">
        <v>476</v>
      </c>
      <c r="F121" s="429"/>
      <c r="G121" s="199">
        <v>14</v>
      </c>
      <c r="H121" s="199" t="s">
        <v>169</v>
      </c>
      <c r="I121" s="207" t="s">
        <v>162</v>
      </c>
      <c r="J121" s="199">
        <v>19</v>
      </c>
      <c r="K121" s="208" t="s">
        <v>163</v>
      </c>
      <c r="L121" s="207" t="s">
        <v>162</v>
      </c>
      <c r="M121" s="199">
        <v>12</v>
      </c>
      <c r="N121" s="202" t="s">
        <v>429</v>
      </c>
      <c r="O121" s="229">
        <f t="shared" si="6"/>
        <v>3192</v>
      </c>
      <c r="P121" s="964"/>
      <c r="Q121" s="965"/>
    </row>
    <row r="122" spans="1:17" ht="16.5" customHeight="1">
      <c r="A122" s="1017"/>
      <c r="B122" s="1030"/>
      <c r="C122" s="197"/>
      <c r="D122" s="197"/>
      <c r="E122" s="209"/>
      <c r="F122" s="429"/>
      <c r="G122" s="199">
        <v>4</v>
      </c>
      <c r="H122" s="199" t="s">
        <v>169</v>
      </c>
      <c r="I122" s="207" t="s">
        <v>162</v>
      </c>
      <c r="J122" s="199">
        <v>4</v>
      </c>
      <c r="K122" s="208" t="s">
        <v>163</v>
      </c>
      <c r="L122" s="207" t="s">
        <v>162</v>
      </c>
      <c r="M122" s="199">
        <v>12</v>
      </c>
      <c r="N122" s="202" t="s">
        <v>429</v>
      </c>
      <c r="O122" s="229">
        <f t="shared" si="6"/>
        <v>192</v>
      </c>
      <c r="P122" s="964"/>
      <c r="Q122" s="965"/>
    </row>
    <row r="123" spans="1:17" ht="16.5" customHeight="1">
      <c r="A123" s="1017"/>
      <c r="B123" s="1030"/>
      <c r="C123" s="197"/>
      <c r="D123" s="197"/>
      <c r="E123" s="428" t="s">
        <v>477</v>
      </c>
      <c r="F123" s="199"/>
      <c r="G123" s="199">
        <v>14</v>
      </c>
      <c r="H123" s="202" t="s">
        <v>169</v>
      </c>
      <c r="I123" s="203" t="s">
        <v>162</v>
      </c>
      <c r="J123" s="199">
        <v>4</v>
      </c>
      <c r="K123" s="202" t="s">
        <v>163</v>
      </c>
      <c r="L123" s="203" t="s">
        <v>162</v>
      </c>
      <c r="M123" s="199">
        <v>12</v>
      </c>
      <c r="N123" s="202" t="s">
        <v>429</v>
      </c>
      <c r="O123" s="229">
        <f t="shared" si="6"/>
        <v>672</v>
      </c>
      <c r="P123" s="964"/>
      <c r="Q123" s="965"/>
    </row>
    <row r="124" spans="1:17" ht="16.5" customHeight="1">
      <c r="A124" s="1017"/>
      <c r="B124" s="1030"/>
      <c r="C124" s="197"/>
      <c r="D124" s="197"/>
      <c r="E124" s="209" t="s">
        <v>478</v>
      </c>
      <c r="F124" s="429"/>
      <c r="G124" s="199">
        <v>1</v>
      </c>
      <c r="H124" s="199" t="s">
        <v>169</v>
      </c>
      <c r="I124" s="203" t="s">
        <v>162</v>
      </c>
      <c r="J124" s="199">
        <v>1</v>
      </c>
      <c r="K124" s="208" t="s">
        <v>163</v>
      </c>
      <c r="L124" s="207" t="s">
        <v>162</v>
      </c>
      <c r="M124" s="199">
        <v>6</v>
      </c>
      <c r="N124" s="202" t="s">
        <v>429</v>
      </c>
      <c r="O124" s="229">
        <f t="shared" si="6"/>
        <v>6</v>
      </c>
      <c r="P124" s="964"/>
      <c r="Q124" s="965"/>
    </row>
    <row r="125" spans="1:17" ht="16.5" customHeight="1">
      <c r="A125" s="1018"/>
      <c r="B125" s="1031"/>
      <c r="C125" s="214"/>
      <c r="D125" s="214"/>
      <c r="E125" s="227" t="s">
        <v>479</v>
      </c>
      <c r="F125" s="430"/>
      <c r="G125" s="430"/>
      <c r="H125" s="430"/>
      <c r="I125" s="430"/>
      <c r="J125" s="430"/>
      <c r="K125" s="430"/>
      <c r="L125" s="430"/>
      <c r="M125" s="430"/>
      <c r="N125" s="430"/>
      <c r="O125" s="224"/>
      <c r="P125" s="966"/>
      <c r="Q125" s="967"/>
    </row>
    <row r="126" spans="1:17" ht="16.5" customHeight="1">
      <c r="A126" s="959" t="s">
        <v>480</v>
      </c>
      <c r="B126" s="228" t="s">
        <v>231</v>
      </c>
      <c r="C126" s="230">
        <f>SUM(O130:O131)</f>
        <v>6768</v>
      </c>
      <c r="D126" s="230">
        <f>D127</f>
        <v>4520</v>
      </c>
      <c r="E126" s="1025"/>
      <c r="F126" s="1026"/>
      <c r="G126" s="1026"/>
      <c r="H126" s="1026"/>
      <c r="I126" s="1026"/>
      <c r="J126" s="1026"/>
      <c r="K126" s="1026"/>
      <c r="L126" s="1026"/>
      <c r="M126" s="1026"/>
      <c r="N126" s="1026"/>
      <c r="O126" s="224"/>
      <c r="P126" s="993"/>
      <c r="Q126" s="994"/>
    </row>
    <row r="127" spans="1:17" ht="16.5" customHeight="1">
      <c r="A127" s="959"/>
      <c r="B127" s="1029" t="s">
        <v>481</v>
      </c>
      <c r="C127" s="197"/>
      <c r="D127" s="242">
        <v>4520</v>
      </c>
      <c r="E127" s="1004" t="s">
        <v>230</v>
      </c>
      <c r="F127" s="1005"/>
      <c r="G127" s="1005"/>
      <c r="H127" s="277"/>
      <c r="I127" s="277"/>
      <c r="J127" s="277"/>
      <c r="K127" s="277"/>
      <c r="L127" s="285"/>
      <c r="M127" s="277"/>
      <c r="N127" s="277"/>
      <c r="O127" s="204"/>
      <c r="P127" s="989" t="s">
        <v>482</v>
      </c>
      <c r="Q127" s="1002"/>
    </row>
    <row r="128" spans="1:17" ht="16.5" customHeight="1">
      <c r="A128" s="959"/>
      <c r="B128" s="1030"/>
      <c r="C128" s="197"/>
      <c r="D128" s="197"/>
      <c r="E128" s="985" t="s">
        <v>451</v>
      </c>
      <c r="F128" s="986"/>
      <c r="G128" s="986"/>
      <c r="H128" s="986"/>
      <c r="I128" s="986"/>
      <c r="J128" s="986"/>
      <c r="K128" s="986"/>
      <c r="L128" s="986"/>
      <c r="M128" s="986"/>
      <c r="N128" s="986"/>
      <c r="O128" s="204"/>
      <c r="P128" s="964"/>
      <c r="Q128" s="965"/>
    </row>
    <row r="129" spans="1:17" ht="16.5" customHeight="1">
      <c r="A129" s="959"/>
      <c r="B129" s="1030"/>
      <c r="C129" s="197"/>
      <c r="D129" s="197"/>
      <c r="E129" s="428" t="s">
        <v>164</v>
      </c>
      <c r="F129" s="429"/>
      <c r="G129" s="429"/>
      <c r="H129" s="429"/>
      <c r="I129" s="429"/>
      <c r="J129" s="429"/>
      <c r="K129" s="429"/>
      <c r="L129" s="429"/>
      <c r="M129" s="429"/>
      <c r="N129" s="429"/>
      <c r="O129" s="204"/>
      <c r="P129" s="964"/>
      <c r="Q129" s="965"/>
    </row>
    <row r="130" spans="1:17" ht="16.5" customHeight="1">
      <c r="A130" s="959"/>
      <c r="B130" s="1030"/>
      <c r="C130" s="197"/>
      <c r="D130" s="197"/>
      <c r="E130" s="1008" t="s">
        <v>229</v>
      </c>
      <c r="F130" s="1009"/>
      <c r="G130" s="231">
        <v>28</v>
      </c>
      <c r="H130" s="232" t="s">
        <v>169</v>
      </c>
      <c r="I130" s="233" t="s">
        <v>162</v>
      </c>
      <c r="J130" s="232">
        <v>19</v>
      </c>
      <c r="K130" s="232" t="s">
        <v>163</v>
      </c>
      <c r="L130" s="233" t="s">
        <v>162</v>
      </c>
      <c r="M130" s="232">
        <v>12</v>
      </c>
      <c r="N130" s="234" t="s">
        <v>429</v>
      </c>
      <c r="O130" s="204">
        <f>G130*J130*M130</f>
        <v>6384</v>
      </c>
      <c r="P130" s="964"/>
      <c r="Q130" s="965"/>
    </row>
    <row r="131" spans="1:17" ht="16.5" customHeight="1">
      <c r="A131" s="959"/>
      <c r="B131" s="1030"/>
      <c r="C131" s="197"/>
      <c r="D131" s="197"/>
      <c r="E131" s="262"/>
      <c r="F131" s="431"/>
      <c r="G131" s="231">
        <v>8</v>
      </c>
      <c r="H131" s="413" t="s">
        <v>413</v>
      </c>
      <c r="I131" s="233" t="s">
        <v>162</v>
      </c>
      <c r="J131" s="232">
        <v>4</v>
      </c>
      <c r="K131" s="413" t="s">
        <v>414</v>
      </c>
      <c r="L131" s="233" t="s">
        <v>162</v>
      </c>
      <c r="M131" s="232">
        <v>12</v>
      </c>
      <c r="N131" s="234" t="s">
        <v>429</v>
      </c>
      <c r="O131" s="204">
        <f>G131*J131*M131</f>
        <v>384</v>
      </c>
      <c r="P131" s="964"/>
      <c r="Q131" s="965"/>
    </row>
    <row r="132" spans="1:17" ht="16.5" customHeight="1">
      <c r="A132" s="960"/>
      <c r="B132" s="1031"/>
      <c r="C132" s="214"/>
      <c r="D132" s="214"/>
      <c r="E132" s="227" t="s">
        <v>161</v>
      </c>
      <c r="F132" s="1003" t="s">
        <v>228</v>
      </c>
      <c r="G132" s="1003"/>
      <c r="H132" s="1003"/>
      <c r="I132" s="1003"/>
      <c r="J132" s="1003"/>
      <c r="K132" s="1003"/>
      <c r="L132" s="1003"/>
      <c r="M132" s="1003"/>
      <c r="N132" s="1003"/>
      <c r="O132" s="224"/>
      <c r="P132" s="966"/>
      <c r="Q132" s="967"/>
    </row>
    <row r="133" spans="1:17" ht="16.5" customHeight="1">
      <c r="A133" s="958" t="s">
        <v>483</v>
      </c>
      <c r="B133" s="286" t="s">
        <v>227</v>
      </c>
      <c r="C133" s="273">
        <f>SUM(C134:C161)</f>
        <v>987</v>
      </c>
      <c r="D133" s="273">
        <f>SUM(D134:D156)</f>
        <v>200</v>
      </c>
      <c r="E133" s="970"/>
      <c r="F133" s="971"/>
      <c r="G133" s="971"/>
      <c r="H133" s="971"/>
      <c r="I133" s="971"/>
      <c r="J133" s="971"/>
      <c r="K133" s="971"/>
      <c r="L133" s="971"/>
      <c r="M133" s="971"/>
      <c r="N133" s="971"/>
      <c r="O133" s="287"/>
      <c r="P133" s="972"/>
      <c r="Q133" s="973"/>
    </row>
    <row r="134" spans="1:17" ht="17.25" customHeight="1">
      <c r="A134" s="959"/>
      <c r="B134" s="1032" t="s">
        <v>484</v>
      </c>
      <c r="C134" s="275">
        <f>SUM(O134:O154)</f>
        <v>648</v>
      </c>
      <c r="D134" s="288">
        <v>200</v>
      </c>
      <c r="E134" s="1004" t="s">
        <v>485</v>
      </c>
      <c r="F134" s="1005"/>
      <c r="G134" s="1005"/>
      <c r="H134" s="281"/>
      <c r="I134" s="281"/>
      <c r="J134" s="281"/>
      <c r="K134" s="281"/>
      <c r="L134" s="281"/>
      <c r="M134" s="281"/>
      <c r="N134" s="281"/>
      <c r="O134" s="284"/>
      <c r="P134" s="1010" t="s">
        <v>486</v>
      </c>
      <c r="Q134" s="1011"/>
    </row>
    <row r="135" spans="1:17" ht="17.25" customHeight="1">
      <c r="A135" s="959"/>
      <c r="B135" s="1033"/>
      <c r="C135" s="197"/>
      <c r="D135" s="197"/>
      <c r="E135" s="985" t="s">
        <v>487</v>
      </c>
      <c r="F135" s="986"/>
      <c r="G135" s="986"/>
      <c r="H135" s="986"/>
      <c r="I135" s="986"/>
      <c r="J135" s="986"/>
      <c r="K135" s="986"/>
      <c r="L135" s="986"/>
      <c r="M135" s="986"/>
      <c r="N135" s="986"/>
      <c r="O135" s="204"/>
      <c r="P135" s="991"/>
      <c r="Q135" s="992"/>
    </row>
    <row r="136" spans="1:17" ht="17.25" customHeight="1">
      <c r="A136" s="959"/>
      <c r="B136" s="1033"/>
      <c r="C136" s="197"/>
      <c r="D136" s="197"/>
      <c r="E136" s="428" t="s">
        <v>164</v>
      </c>
      <c r="F136" s="206"/>
      <c r="G136" s="199"/>
      <c r="H136" s="199"/>
      <c r="I136" s="203"/>
      <c r="J136" s="199"/>
      <c r="K136" s="199"/>
      <c r="L136" s="207"/>
      <c r="M136" s="199"/>
      <c r="N136" s="199"/>
      <c r="O136" s="204"/>
      <c r="P136" s="991"/>
      <c r="Q136" s="992"/>
    </row>
    <row r="137" spans="1:17" ht="17.25" customHeight="1">
      <c r="A137" s="959"/>
      <c r="B137" s="1033"/>
      <c r="C137" s="197"/>
      <c r="D137" s="197"/>
      <c r="E137" s="1008" t="s">
        <v>488</v>
      </c>
      <c r="F137" s="1009"/>
      <c r="G137" s="199">
        <v>2</v>
      </c>
      <c r="H137" s="199" t="s">
        <v>169</v>
      </c>
      <c r="I137" s="233" t="s">
        <v>162</v>
      </c>
      <c r="J137" s="199">
        <v>2</v>
      </c>
      <c r="K137" s="199" t="s">
        <v>163</v>
      </c>
      <c r="L137" s="233" t="s">
        <v>162</v>
      </c>
      <c r="M137" s="199">
        <v>2</v>
      </c>
      <c r="N137" s="202" t="s">
        <v>429</v>
      </c>
      <c r="O137" s="204">
        <f>G137*J137*M137</f>
        <v>8</v>
      </c>
      <c r="P137" s="991"/>
      <c r="Q137" s="992"/>
    </row>
    <row r="138" spans="1:17" ht="17.25" customHeight="1">
      <c r="A138" s="959"/>
      <c r="B138" s="1033"/>
      <c r="C138" s="197"/>
      <c r="D138" s="197"/>
      <c r="E138" s="428" t="s">
        <v>161</v>
      </c>
      <c r="F138" s="1021" t="s">
        <v>226</v>
      </c>
      <c r="G138" s="1021"/>
      <c r="H138" s="1021"/>
      <c r="I138" s="1021"/>
      <c r="J138" s="1021"/>
      <c r="K138" s="1021"/>
      <c r="L138" s="1021"/>
      <c r="M138" s="1021"/>
      <c r="N138" s="1021"/>
      <c r="O138" s="1022"/>
      <c r="P138" s="991"/>
      <c r="Q138" s="992"/>
    </row>
    <row r="139" spans="1:17" ht="16.5" customHeight="1">
      <c r="A139" s="959"/>
      <c r="B139" s="1033"/>
      <c r="C139" s="197"/>
      <c r="D139" s="197"/>
      <c r="E139" s="428"/>
      <c r="F139" s="432"/>
      <c r="G139" s="432"/>
      <c r="H139" s="432"/>
      <c r="I139" s="432"/>
      <c r="J139" s="432"/>
      <c r="K139" s="432"/>
      <c r="L139" s="432"/>
      <c r="M139" s="432"/>
      <c r="N139" s="432"/>
      <c r="O139" s="196"/>
      <c r="P139" s="991"/>
      <c r="Q139" s="992"/>
    </row>
    <row r="140" spans="1:17" ht="17.25" customHeight="1">
      <c r="A140" s="959"/>
      <c r="B140" s="1033"/>
      <c r="C140" s="197"/>
      <c r="D140" s="235"/>
      <c r="E140" s="1023" t="s">
        <v>225</v>
      </c>
      <c r="F140" s="1024"/>
      <c r="G140" s="1024"/>
      <c r="H140" s="1024"/>
      <c r="I140" s="1024"/>
      <c r="J140" s="1024"/>
      <c r="K140" s="1024"/>
      <c r="L140" s="1024"/>
      <c r="M140" s="1024"/>
      <c r="N140" s="1024"/>
      <c r="O140" s="196"/>
      <c r="P140" s="991"/>
      <c r="Q140" s="992"/>
    </row>
    <row r="141" spans="1:17" ht="17.25" customHeight="1">
      <c r="A141" s="959"/>
      <c r="B141" s="1033"/>
      <c r="C141" s="197"/>
      <c r="D141" s="235"/>
      <c r="E141" s="985" t="s">
        <v>489</v>
      </c>
      <c r="F141" s="986"/>
      <c r="G141" s="986"/>
      <c r="H141" s="986"/>
      <c r="I141" s="986"/>
      <c r="J141" s="986"/>
      <c r="K141" s="986"/>
      <c r="L141" s="986"/>
      <c r="M141" s="986"/>
      <c r="N141" s="986"/>
      <c r="O141" s="196"/>
      <c r="P141" s="991"/>
      <c r="Q141" s="992"/>
    </row>
    <row r="142" spans="1:17" ht="17.25" customHeight="1">
      <c r="A142" s="959"/>
      <c r="B142" s="1033"/>
      <c r="C142" s="197"/>
      <c r="D142" s="197"/>
      <c r="E142" s="428" t="s">
        <v>164</v>
      </c>
      <c r="F142" s="429"/>
      <c r="G142" s="429"/>
      <c r="H142" s="429"/>
      <c r="I142" s="429"/>
      <c r="J142" s="429"/>
      <c r="K142" s="429"/>
      <c r="L142" s="429"/>
      <c r="M142" s="429"/>
      <c r="N142" s="429"/>
      <c r="O142" s="196"/>
      <c r="P142" s="991"/>
      <c r="Q142" s="992"/>
    </row>
    <row r="143" spans="1:17" ht="17.25" customHeight="1">
      <c r="A143" s="959"/>
      <c r="B143" s="1033"/>
      <c r="C143" s="197"/>
      <c r="D143" s="197"/>
      <c r="E143" s="241" t="s">
        <v>599</v>
      </c>
      <c r="F143" s="206"/>
      <c r="G143" s="199">
        <v>14</v>
      </c>
      <c r="H143" s="199" t="s">
        <v>169</v>
      </c>
      <c r="I143" s="203" t="s">
        <v>162</v>
      </c>
      <c r="J143" s="199">
        <v>1</v>
      </c>
      <c r="K143" s="208" t="s">
        <v>163</v>
      </c>
      <c r="L143" s="207" t="s">
        <v>162</v>
      </c>
      <c r="M143" s="199">
        <v>1</v>
      </c>
      <c r="N143" s="208" t="s">
        <v>429</v>
      </c>
      <c r="O143" s="196">
        <f>G143*J143*M143</f>
        <v>14</v>
      </c>
      <c r="P143" s="991"/>
      <c r="Q143" s="992"/>
    </row>
    <row r="144" spans="1:17" ht="17.25" customHeight="1">
      <c r="A144" s="959"/>
      <c r="B144" s="1033"/>
      <c r="C144" s="197"/>
      <c r="D144" s="197"/>
      <c r="E144" s="428" t="s">
        <v>161</v>
      </c>
      <c r="F144" s="986" t="s">
        <v>224</v>
      </c>
      <c r="G144" s="986"/>
      <c r="H144" s="986"/>
      <c r="I144" s="986"/>
      <c r="J144" s="986"/>
      <c r="K144" s="986"/>
      <c r="L144" s="986"/>
      <c r="M144" s="986"/>
      <c r="N144" s="986"/>
      <c r="O144" s="196"/>
      <c r="P144" s="991"/>
      <c r="Q144" s="992"/>
    </row>
    <row r="145" spans="1:17" ht="16.5" customHeight="1">
      <c r="A145" s="959"/>
      <c r="B145" s="1033"/>
      <c r="C145" s="197"/>
      <c r="D145" s="197"/>
      <c r="E145" s="428"/>
      <c r="F145" s="429"/>
      <c r="G145" s="429"/>
      <c r="H145" s="429"/>
      <c r="I145" s="429"/>
      <c r="J145" s="429"/>
      <c r="K145" s="429"/>
      <c r="L145" s="429"/>
      <c r="M145" s="429"/>
      <c r="N145" s="429"/>
      <c r="O145" s="196"/>
      <c r="P145" s="991"/>
      <c r="Q145" s="992"/>
    </row>
    <row r="146" spans="1:17" ht="17.25" customHeight="1">
      <c r="A146" s="959"/>
      <c r="B146" s="1033"/>
      <c r="C146" s="197"/>
      <c r="D146" s="197"/>
      <c r="E146" s="964" t="s">
        <v>223</v>
      </c>
      <c r="F146" s="968"/>
      <c r="G146" s="968"/>
      <c r="H146" s="968"/>
      <c r="I146" s="968"/>
      <c r="J146" s="968"/>
      <c r="K146" s="968"/>
      <c r="L146" s="968"/>
      <c r="M146" s="968"/>
      <c r="N146" s="968"/>
      <c r="O146" s="196"/>
      <c r="P146" s="991"/>
      <c r="Q146" s="992"/>
    </row>
    <row r="147" spans="1:17" ht="17.25" customHeight="1">
      <c r="A147" s="959"/>
      <c r="B147" s="1033"/>
      <c r="C147" s="197"/>
      <c r="D147" s="197"/>
      <c r="E147" s="198" t="s">
        <v>490</v>
      </c>
      <c r="F147" s="199"/>
      <c r="G147" s="199"/>
      <c r="H147" s="199"/>
      <c r="I147" s="199"/>
      <c r="J147" s="199"/>
      <c r="K147" s="199"/>
      <c r="L147" s="199"/>
      <c r="M147" s="199"/>
      <c r="N147" s="199"/>
      <c r="O147" s="196"/>
      <c r="P147" s="991"/>
      <c r="Q147" s="992"/>
    </row>
    <row r="148" spans="1:17" ht="17.25" customHeight="1">
      <c r="A148" s="959"/>
      <c r="B148" s="1033"/>
      <c r="C148" s="197"/>
      <c r="D148" s="197"/>
      <c r="E148" s="428" t="s">
        <v>164</v>
      </c>
      <c r="F148" s="429"/>
      <c r="G148" s="429"/>
      <c r="H148" s="429"/>
      <c r="I148" s="429"/>
      <c r="J148" s="429"/>
      <c r="K148" s="429"/>
      <c r="L148" s="429"/>
      <c r="M148" s="429"/>
      <c r="N148" s="429"/>
      <c r="O148" s="196"/>
      <c r="P148" s="991"/>
      <c r="Q148" s="992"/>
    </row>
    <row r="149" spans="1:17" ht="17.25" customHeight="1">
      <c r="A149" s="959"/>
      <c r="B149" s="1033"/>
      <c r="C149" s="197"/>
      <c r="D149" s="197"/>
      <c r="E149" s="241" t="s">
        <v>222</v>
      </c>
      <c r="F149" s="206"/>
      <c r="G149" s="199">
        <v>14</v>
      </c>
      <c r="H149" s="199" t="s">
        <v>169</v>
      </c>
      <c r="I149" s="203" t="s">
        <v>162</v>
      </c>
      <c r="J149" s="199">
        <v>1</v>
      </c>
      <c r="K149" s="208" t="s">
        <v>163</v>
      </c>
      <c r="L149" s="207" t="s">
        <v>162</v>
      </c>
      <c r="M149" s="199">
        <v>12</v>
      </c>
      <c r="N149" s="208" t="s">
        <v>429</v>
      </c>
      <c r="O149" s="196">
        <f>G149*J149*M149</f>
        <v>168</v>
      </c>
      <c r="P149" s="991"/>
      <c r="Q149" s="992"/>
    </row>
    <row r="150" spans="1:17" ht="17.25" customHeight="1">
      <c r="A150" s="959"/>
      <c r="B150" s="1033"/>
      <c r="C150" s="197"/>
      <c r="D150" s="197"/>
      <c r="E150" s="241" t="s">
        <v>221</v>
      </c>
      <c r="F150" s="206"/>
      <c r="G150" s="199">
        <v>14</v>
      </c>
      <c r="H150" s="199" t="s">
        <v>169</v>
      </c>
      <c r="I150" s="203" t="s">
        <v>162</v>
      </c>
      <c r="J150" s="199">
        <v>1</v>
      </c>
      <c r="K150" s="208" t="s">
        <v>163</v>
      </c>
      <c r="L150" s="207" t="s">
        <v>162</v>
      </c>
      <c r="M150" s="199">
        <v>12</v>
      </c>
      <c r="N150" s="208" t="s">
        <v>429</v>
      </c>
      <c r="O150" s="196">
        <f>G150*J150*M150</f>
        <v>168</v>
      </c>
      <c r="P150" s="991"/>
      <c r="Q150" s="992"/>
    </row>
    <row r="151" spans="1:17" ht="17.25" customHeight="1">
      <c r="A151" s="959"/>
      <c r="B151" s="1033"/>
      <c r="C151" s="197"/>
      <c r="D151" s="197"/>
      <c r="E151" s="241" t="s">
        <v>220</v>
      </c>
      <c r="F151" s="206"/>
      <c r="G151" s="199">
        <v>14</v>
      </c>
      <c r="H151" s="199" t="s">
        <v>169</v>
      </c>
      <c r="I151" s="203" t="s">
        <v>162</v>
      </c>
      <c r="J151" s="199">
        <v>1</v>
      </c>
      <c r="K151" s="208" t="s">
        <v>163</v>
      </c>
      <c r="L151" s="207" t="s">
        <v>162</v>
      </c>
      <c r="M151" s="199">
        <v>1</v>
      </c>
      <c r="N151" s="208" t="s">
        <v>429</v>
      </c>
      <c r="O151" s="196">
        <f>G151*J151*M151</f>
        <v>14</v>
      </c>
      <c r="P151" s="991"/>
      <c r="Q151" s="992"/>
    </row>
    <row r="152" spans="1:17" ht="17.25" customHeight="1">
      <c r="A152" s="959"/>
      <c r="B152" s="1033"/>
      <c r="C152" s="197"/>
      <c r="D152" s="197"/>
      <c r="E152" s="241" t="s">
        <v>219</v>
      </c>
      <c r="F152" s="206"/>
      <c r="G152" s="199">
        <v>1</v>
      </c>
      <c r="H152" s="208" t="s">
        <v>491</v>
      </c>
      <c r="I152" s="203" t="s">
        <v>162</v>
      </c>
      <c r="J152" s="199">
        <v>1</v>
      </c>
      <c r="K152" s="208" t="s">
        <v>163</v>
      </c>
      <c r="L152" s="207" t="s">
        <v>162</v>
      </c>
      <c r="M152" s="199">
        <v>12</v>
      </c>
      <c r="N152" s="208" t="s">
        <v>429</v>
      </c>
      <c r="O152" s="196">
        <f>G152*J152*M152</f>
        <v>12</v>
      </c>
      <c r="P152" s="991"/>
      <c r="Q152" s="992"/>
    </row>
    <row r="153" spans="1:17" ht="17.25" customHeight="1">
      <c r="A153" s="959"/>
      <c r="B153" s="1033"/>
      <c r="C153" s="197"/>
      <c r="D153" s="197"/>
      <c r="E153" s="241" t="s">
        <v>492</v>
      </c>
      <c r="F153" s="206"/>
      <c r="G153" s="199">
        <v>22</v>
      </c>
      <c r="H153" s="208" t="s">
        <v>491</v>
      </c>
      <c r="I153" s="203" t="s">
        <v>162</v>
      </c>
      <c r="J153" s="199">
        <v>1</v>
      </c>
      <c r="K153" s="208" t="s">
        <v>163</v>
      </c>
      <c r="L153" s="207" t="s">
        <v>591</v>
      </c>
      <c r="M153" s="199">
        <v>12</v>
      </c>
      <c r="N153" s="208" t="s">
        <v>429</v>
      </c>
      <c r="O153" s="196">
        <f>G153*J153*M153</f>
        <v>264</v>
      </c>
      <c r="P153" s="991"/>
      <c r="Q153" s="992"/>
    </row>
    <row r="154" spans="1:17" ht="17.25" customHeight="1">
      <c r="A154" s="959"/>
      <c r="B154" s="1034"/>
      <c r="C154" s="197"/>
      <c r="D154" s="197"/>
      <c r="E154" s="428" t="s">
        <v>161</v>
      </c>
      <c r="F154" s="1003" t="s">
        <v>493</v>
      </c>
      <c r="G154" s="1003"/>
      <c r="H154" s="1003"/>
      <c r="I154" s="1003"/>
      <c r="J154" s="1003"/>
      <c r="K154" s="1003"/>
      <c r="L154" s="1003"/>
      <c r="M154" s="1003"/>
      <c r="N154" s="1003"/>
      <c r="O154" s="220"/>
      <c r="P154" s="991"/>
      <c r="Q154" s="992"/>
    </row>
    <row r="155" spans="1:17" ht="17.25" customHeight="1">
      <c r="A155" s="959"/>
      <c r="B155" s="974" t="s">
        <v>218</v>
      </c>
      <c r="C155" s="289">
        <f>SUM(O155:O161)</f>
        <v>339</v>
      </c>
      <c r="D155" s="289">
        <v>0</v>
      </c>
      <c r="E155" s="989" t="s">
        <v>217</v>
      </c>
      <c r="F155" s="990"/>
      <c r="G155" s="990"/>
      <c r="H155" s="990"/>
      <c r="I155" s="990"/>
      <c r="J155" s="990"/>
      <c r="K155" s="990"/>
      <c r="L155" s="990"/>
      <c r="M155" s="990"/>
      <c r="N155" s="990"/>
      <c r="O155" s="196"/>
      <c r="P155" s="991"/>
      <c r="Q155" s="992"/>
    </row>
    <row r="156" spans="1:17" ht="17.25" customHeight="1">
      <c r="A156" s="959"/>
      <c r="B156" s="1015"/>
      <c r="C156" s="236"/>
      <c r="D156" s="236"/>
      <c r="E156" s="428" t="s">
        <v>216</v>
      </c>
      <c r="F156" s="429"/>
      <c r="G156" s="429"/>
      <c r="H156" s="429"/>
      <c r="I156" s="429"/>
      <c r="J156" s="429"/>
      <c r="K156" s="429"/>
      <c r="L156" s="429"/>
      <c r="M156" s="429"/>
      <c r="N156" s="429"/>
      <c r="O156" s="196"/>
      <c r="P156" s="991"/>
      <c r="Q156" s="992"/>
    </row>
    <row r="157" spans="1:17" ht="17.25" customHeight="1">
      <c r="A157" s="959"/>
      <c r="B157" s="1015"/>
      <c r="C157" s="236"/>
      <c r="D157" s="236"/>
      <c r="E157" s="428" t="s">
        <v>164</v>
      </c>
      <c r="F157" s="206"/>
      <c r="G157" s="199"/>
      <c r="H157" s="199"/>
      <c r="I157" s="237"/>
      <c r="J157" s="238"/>
      <c r="K157" s="238"/>
      <c r="L157" s="237"/>
      <c r="M157" s="238"/>
      <c r="N157" s="238"/>
      <c r="O157" s="196"/>
      <c r="P157" s="991"/>
      <c r="Q157" s="992"/>
    </row>
    <row r="158" spans="1:17" ht="17.25" customHeight="1">
      <c r="A158" s="959"/>
      <c r="B158" s="1015"/>
      <c r="C158" s="236"/>
      <c r="D158" s="236"/>
      <c r="E158" s="262" t="s">
        <v>215</v>
      </c>
      <c r="F158" s="206"/>
      <c r="G158" s="199">
        <v>3</v>
      </c>
      <c r="H158" s="199" t="s">
        <v>169</v>
      </c>
      <c r="I158" s="237" t="s">
        <v>180</v>
      </c>
      <c r="J158" s="238">
        <v>1</v>
      </c>
      <c r="K158" s="238" t="s">
        <v>163</v>
      </c>
      <c r="L158" s="237" t="s">
        <v>180</v>
      </c>
      <c r="M158" s="238">
        <v>1</v>
      </c>
      <c r="N158" s="239" t="s">
        <v>429</v>
      </c>
      <c r="O158" s="196">
        <f>G158*J158*M158</f>
        <v>3</v>
      </c>
      <c r="P158" s="991"/>
      <c r="Q158" s="992"/>
    </row>
    <row r="159" spans="1:17" ht="17.25" customHeight="1">
      <c r="A159" s="959"/>
      <c r="B159" s="1015"/>
      <c r="C159" s="236"/>
      <c r="D159" s="236"/>
      <c r="E159" s="262" t="s">
        <v>214</v>
      </c>
      <c r="F159" s="206"/>
      <c r="G159" s="199">
        <v>14</v>
      </c>
      <c r="H159" s="199" t="s">
        <v>169</v>
      </c>
      <c r="I159" s="237" t="s">
        <v>180</v>
      </c>
      <c r="J159" s="238">
        <v>1</v>
      </c>
      <c r="K159" s="238" t="s">
        <v>163</v>
      </c>
      <c r="L159" s="237" t="s">
        <v>180</v>
      </c>
      <c r="M159" s="238">
        <v>12</v>
      </c>
      <c r="N159" s="239" t="s">
        <v>429</v>
      </c>
      <c r="O159" s="196">
        <f>G159*J159*M159</f>
        <v>168</v>
      </c>
      <c r="P159" s="991"/>
      <c r="Q159" s="992"/>
    </row>
    <row r="160" spans="1:17" ht="17.25" customHeight="1">
      <c r="A160" s="959"/>
      <c r="B160" s="1015"/>
      <c r="C160" s="236"/>
      <c r="D160" s="236"/>
      <c r="E160" s="262" t="s">
        <v>213</v>
      </c>
      <c r="F160" s="206"/>
      <c r="G160" s="199">
        <v>14</v>
      </c>
      <c r="H160" s="199" t="s">
        <v>169</v>
      </c>
      <c r="I160" s="237" t="s">
        <v>180</v>
      </c>
      <c r="J160" s="238">
        <v>1</v>
      </c>
      <c r="K160" s="238" t="s">
        <v>163</v>
      </c>
      <c r="L160" s="237" t="s">
        <v>180</v>
      </c>
      <c r="M160" s="238">
        <v>12</v>
      </c>
      <c r="N160" s="239" t="s">
        <v>429</v>
      </c>
      <c r="O160" s="196">
        <f>G160*J160*M160</f>
        <v>168</v>
      </c>
      <c r="P160" s="991"/>
      <c r="Q160" s="992"/>
    </row>
    <row r="161" spans="1:17" ht="17.25" customHeight="1">
      <c r="A161" s="960"/>
      <c r="B161" s="1016"/>
      <c r="C161" s="240"/>
      <c r="D161" s="240"/>
      <c r="E161" s="222" t="s">
        <v>161</v>
      </c>
      <c r="F161" s="1003" t="s">
        <v>613</v>
      </c>
      <c r="G161" s="1003"/>
      <c r="H161" s="1003"/>
      <c r="I161" s="1003"/>
      <c r="J161" s="1003"/>
      <c r="K161" s="1003"/>
      <c r="L161" s="1003"/>
      <c r="M161" s="1003"/>
      <c r="N161" s="1003"/>
      <c r="O161" s="220"/>
      <c r="P161" s="993"/>
      <c r="Q161" s="994"/>
    </row>
    <row r="162" spans="1:17" ht="16.5" customHeight="1">
      <c r="A162" s="958" t="s">
        <v>494</v>
      </c>
      <c r="B162" s="290" t="s">
        <v>194</v>
      </c>
      <c r="C162" s="291">
        <f>SUM(C163:C196)</f>
        <v>210</v>
      </c>
      <c r="D162" s="291">
        <f>SUM(D163:D196)</f>
        <v>720</v>
      </c>
      <c r="E162" s="970"/>
      <c r="F162" s="971"/>
      <c r="G162" s="971"/>
      <c r="H162" s="971"/>
      <c r="I162" s="971"/>
      <c r="J162" s="971"/>
      <c r="K162" s="971"/>
      <c r="L162" s="971"/>
      <c r="M162" s="971"/>
      <c r="N162" s="971"/>
      <c r="O162" s="274"/>
      <c r="P162" s="972"/>
      <c r="Q162" s="973"/>
    </row>
    <row r="163" spans="1:17" ht="16.5" customHeight="1">
      <c r="A163" s="959"/>
      <c r="B163" s="974" t="s">
        <v>212</v>
      </c>
      <c r="C163" s="289">
        <f>SUM(O163:O167)</f>
        <v>84</v>
      </c>
      <c r="D163" s="292"/>
      <c r="E163" s="977" t="s">
        <v>211</v>
      </c>
      <c r="F163" s="978"/>
      <c r="G163" s="978"/>
      <c r="H163" s="978"/>
      <c r="I163" s="978"/>
      <c r="J163" s="978"/>
      <c r="K163" s="978"/>
      <c r="L163" s="978"/>
      <c r="M163" s="978"/>
      <c r="N163" s="978"/>
      <c r="O163" s="196"/>
      <c r="P163" s="979" t="s">
        <v>210</v>
      </c>
      <c r="Q163" s="980"/>
    </row>
    <row r="164" spans="1:17" ht="16.5" customHeight="1">
      <c r="A164" s="959"/>
      <c r="B164" s="975"/>
      <c r="C164" s="236"/>
      <c r="D164" s="236"/>
      <c r="E164" s="985" t="s">
        <v>209</v>
      </c>
      <c r="F164" s="986"/>
      <c r="G164" s="986"/>
      <c r="H164" s="986"/>
      <c r="I164" s="986"/>
      <c r="J164" s="986"/>
      <c r="K164" s="986"/>
      <c r="L164" s="986"/>
      <c r="M164" s="986"/>
      <c r="N164" s="986"/>
      <c r="O164" s="196"/>
      <c r="P164" s="981"/>
      <c r="Q164" s="982"/>
    </row>
    <row r="165" spans="1:17" ht="16.5" customHeight="1">
      <c r="A165" s="959"/>
      <c r="B165" s="975"/>
      <c r="C165" s="236"/>
      <c r="D165" s="236"/>
      <c r="E165" s="428" t="s">
        <v>164</v>
      </c>
      <c r="F165" s="206"/>
      <c r="G165" s="199"/>
      <c r="H165" s="199"/>
      <c r="I165" s="203"/>
      <c r="J165" s="199"/>
      <c r="K165" s="199"/>
      <c r="L165" s="207"/>
      <c r="M165" s="199"/>
      <c r="N165" s="199"/>
      <c r="O165" s="196"/>
      <c r="P165" s="981"/>
      <c r="Q165" s="982"/>
    </row>
    <row r="166" spans="1:17" ht="16.5" customHeight="1">
      <c r="A166" s="959"/>
      <c r="B166" s="975"/>
      <c r="C166" s="236"/>
      <c r="D166" s="236"/>
      <c r="E166" s="262" t="s">
        <v>208</v>
      </c>
      <c r="F166" s="206"/>
      <c r="G166" s="199">
        <v>7</v>
      </c>
      <c r="H166" s="199" t="s">
        <v>169</v>
      </c>
      <c r="I166" s="237" t="s">
        <v>180</v>
      </c>
      <c r="J166" s="238">
        <v>1</v>
      </c>
      <c r="K166" s="238" t="s">
        <v>163</v>
      </c>
      <c r="L166" s="237" t="s">
        <v>180</v>
      </c>
      <c r="M166" s="238">
        <v>12</v>
      </c>
      <c r="N166" s="239" t="s">
        <v>429</v>
      </c>
      <c r="O166" s="196">
        <f>G166*J166*M166</f>
        <v>84</v>
      </c>
      <c r="P166" s="981"/>
      <c r="Q166" s="982"/>
    </row>
    <row r="167" spans="1:17" ht="16.5" customHeight="1">
      <c r="A167" s="959"/>
      <c r="B167" s="975"/>
      <c r="C167" s="236"/>
      <c r="D167" s="236"/>
      <c r="E167" s="198" t="s">
        <v>161</v>
      </c>
      <c r="F167" s="1003" t="s">
        <v>207</v>
      </c>
      <c r="G167" s="1003"/>
      <c r="H167" s="1003"/>
      <c r="I167" s="1003"/>
      <c r="J167" s="1003"/>
      <c r="K167" s="1003"/>
      <c r="L167" s="1003"/>
      <c r="M167" s="1003"/>
      <c r="N167" s="1003"/>
      <c r="O167" s="220"/>
      <c r="P167" s="981"/>
      <c r="Q167" s="982"/>
    </row>
    <row r="168" spans="1:17" ht="16.5" customHeight="1">
      <c r="A168" s="959"/>
      <c r="B168" s="1001" t="s">
        <v>206</v>
      </c>
      <c r="C168" s="275">
        <f>SUM(O168:O181)</f>
        <v>79</v>
      </c>
      <c r="D168" s="288">
        <v>400</v>
      </c>
      <c r="E168" s="1004" t="s">
        <v>205</v>
      </c>
      <c r="F168" s="1005"/>
      <c r="G168" s="1005"/>
      <c r="H168" s="293"/>
      <c r="I168" s="293"/>
      <c r="J168" s="293"/>
      <c r="K168" s="293"/>
      <c r="L168" s="293"/>
      <c r="M168" s="293"/>
      <c r="N168" s="293"/>
      <c r="O168" s="196"/>
      <c r="P168" s="1010" t="s">
        <v>204</v>
      </c>
      <c r="Q168" s="1011"/>
    </row>
    <row r="169" spans="1:17" ht="16.5" customHeight="1">
      <c r="A169" s="959"/>
      <c r="B169" s="987"/>
      <c r="C169" s="197"/>
      <c r="D169" s="197"/>
      <c r="E169" s="985" t="s">
        <v>495</v>
      </c>
      <c r="F169" s="986"/>
      <c r="G169" s="986"/>
      <c r="H169" s="986"/>
      <c r="I169" s="986"/>
      <c r="J169" s="986"/>
      <c r="K169" s="986"/>
      <c r="L169" s="986"/>
      <c r="M169" s="986"/>
      <c r="N169" s="986"/>
      <c r="O169" s="196"/>
      <c r="P169" s="991"/>
      <c r="Q169" s="992"/>
    </row>
    <row r="170" spans="1:17" ht="16.5" customHeight="1">
      <c r="A170" s="959"/>
      <c r="B170" s="987"/>
      <c r="C170" s="197"/>
      <c r="D170" s="197"/>
      <c r="E170" s="428" t="s">
        <v>164</v>
      </c>
      <c r="F170" s="206"/>
      <c r="G170" s="199"/>
      <c r="H170" s="199"/>
      <c r="I170" s="203"/>
      <c r="J170" s="199"/>
      <c r="K170" s="199"/>
      <c r="L170" s="207"/>
      <c r="M170" s="199"/>
      <c r="N170" s="199"/>
      <c r="O170" s="196"/>
      <c r="P170" s="991"/>
      <c r="Q170" s="992"/>
    </row>
    <row r="171" spans="1:17" ht="16.5" customHeight="1">
      <c r="A171" s="959"/>
      <c r="B171" s="987"/>
      <c r="C171" s="197"/>
      <c r="D171" s="197"/>
      <c r="E171" s="241" t="s">
        <v>203</v>
      </c>
      <c r="F171" s="206"/>
      <c r="G171" s="199">
        <v>7</v>
      </c>
      <c r="H171" s="199" t="s">
        <v>169</v>
      </c>
      <c r="I171" s="237" t="s">
        <v>180</v>
      </c>
      <c r="J171" s="238">
        <v>1</v>
      </c>
      <c r="K171" s="238" t="s">
        <v>163</v>
      </c>
      <c r="L171" s="237" t="s">
        <v>180</v>
      </c>
      <c r="M171" s="238">
        <v>1</v>
      </c>
      <c r="N171" s="239" t="s">
        <v>429</v>
      </c>
      <c r="O171" s="196">
        <f>G171*J171*M171</f>
        <v>7</v>
      </c>
      <c r="P171" s="991"/>
      <c r="Q171" s="992"/>
    </row>
    <row r="172" spans="1:17" ht="16.5" customHeight="1">
      <c r="A172" s="959"/>
      <c r="B172" s="987"/>
      <c r="C172" s="197"/>
      <c r="D172" s="197"/>
      <c r="E172" s="241" t="s">
        <v>202</v>
      </c>
      <c r="F172" s="206"/>
      <c r="G172" s="199">
        <v>1</v>
      </c>
      <c r="H172" s="199" t="s">
        <v>169</v>
      </c>
      <c r="I172" s="237" t="s">
        <v>180</v>
      </c>
      <c r="J172" s="238">
        <v>1</v>
      </c>
      <c r="K172" s="238" t="s">
        <v>163</v>
      </c>
      <c r="L172" s="237" t="s">
        <v>180</v>
      </c>
      <c r="M172" s="238">
        <v>1</v>
      </c>
      <c r="N172" s="239" t="s">
        <v>429</v>
      </c>
      <c r="O172" s="196">
        <f>G172*J172*M172</f>
        <v>1</v>
      </c>
      <c r="P172" s="991"/>
      <c r="Q172" s="992"/>
    </row>
    <row r="173" spans="1:17" ht="16.5" customHeight="1">
      <c r="A173" s="959"/>
      <c r="B173" s="987"/>
      <c r="C173" s="197"/>
      <c r="D173" s="197"/>
      <c r="E173" s="241" t="s">
        <v>496</v>
      </c>
      <c r="F173" s="206"/>
      <c r="G173" s="199">
        <v>7</v>
      </c>
      <c r="H173" s="199" t="s">
        <v>169</v>
      </c>
      <c r="I173" s="237" t="s">
        <v>180</v>
      </c>
      <c r="J173" s="238">
        <v>1</v>
      </c>
      <c r="K173" s="238" t="s">
        <v>163</v>
      </c>
      <c r="L173" s="237" t="s">
        <v>180</v>
      </c>
      <c r="M173" s="238">
        <v>4</v>
      </c>
      <c r="N173" s="239" t="s">
        <v>429</v>
      </c>
      <c r="O173" s="196">
        <f>G173*J173*M173</f>
        <v>28</v>
      </c>
      <c r="P173" s="991"/>
      <c r="Q173" s="992"/>
    </row>
    <row r="174" spans="1:17" ht="16.5" customHeight="1">
      <c r="A174" s="959"/>
      <c r="B174" s="987"/>
      <c r="C174" s="197"/>
      <c r="D174" s="197"/>
      <c r="E174" s="241" t="s">
        <v>497</v>
      </c>
      <c r="F174" s="206"/>
      <c r="G174" s="199">
        <v>1</v>
      </c>
      <c r="H174" s="199" t="s">
        <v>169</v>
      </c>
      <c r="I174" s="237" t="s">
        <v>180</v>
      </c>
      <c r="J174" s="238">
        <v>1</v>
      </c>
      <c r="K174" s="238" t="s">
        <v>163</v>
      </c>
      <c r="L174" s="237" t="s">
        <v>180</v>
      </c>
      <c r="M174" s="238">
        <v>1</v>
      </c>
      <c r="N174" s="239" t="s">
        <v>429</v>
      </c>
      <c r="O174" s="196">
        <f>G174*J174*M174</f>
        <v>1</v>
      </c>
      <c r="P174" s="991"/>
      <c r="Q174" s="992"/>
    </row>
    <row r="175" spans="1:17" ht="16.5" customHeight="1">
      <c r="A175" s="959"/>
      <c r="B175" s="987"/>
      <c r="C175" s="197"/>
      <c r="D175" s="197"/>
      <c r="E175" s="428" t="s">
        <v>161</v>
      </c>
      <c r="F175" s="986" t="s">
        <v>201</v>
      </c>
      <c r="G175" s="986"/>
      <c r="H175" s="986"/>
      <c r="I175" s="986"/>
      <c r="J175" s="986"/>
      <c r="K175" s="986"/>
      <c r="L175" s="986"/>
      <c r="M175" s="986"/>
      <c r="N175" s="986"/>
      <c r="O175" s="196"/>
      <c r="P175" s="991"/>
      <c r="Q175" s="992"/>
    </row>
    <row r="176" spans="1:17" ht="14.25" customHeight="1">
      <c r="A176" s="959"/>
      <c r="B176" s="987"/>
      <c r="C176" s="197"/>
      <c r="D176" s="197"/>
      <c r="E176" s="985"/>
      <c r="F176" s="986"/>
      <c r="G176" s="986"/>
      <c r="H176" s="986"/>
      <c r="I176" s="986"/>
      <c r="J176" s="986"/>
      <c r="K176" s="986"/>
      <c r="L176" s="986"/>
      <c r="M176" s="986"/>
      <c r="N176" s="986"/>
      <c r="O176" s="196"/>
      <c r="P176" s="991"/>
      <c r="Q176" s="992"/>
    </row>
    <row r="177" spans="1:17" ht="16.5" customHeight="1">
      <c r="A177" s="959"/>
      <c r="B177" s="987"/>
      <c r="C177" s="197"/>
      <c r="D177" s="197"/>
      <c r="E177" s="1006" t="s">
        <v>498</v>
      </c>
      <c r="F177" s="1007"/>
      <c r="G177" s="429"/>
      <c r="H177" s="429"/>
      <c r="I177" s="429"/>
      <c r="J177" s="429"/>
      <c r="K177" s="429"/>
      <c r="L177" s="429"/>
      <c r="M177" s="429"/>
      <c r="N177" s="429"/>
      <c r="O177" s="196"/>
      <c r="P177" s="991"/>
      <c r="Q177" s="992"/>
    </row>
    <row r="178" spans="1:17" ht="16.5" customHeight="1">
      <c r="A178" s="959"/>
      <c r="B178" s="987"/>
      <c r="C178" s="197"/>
      <c r="D178" s="197"/>
      <c r="E178" s="985" t="s">
        <v>499</v>
      </c>
      <c r="F178" s="986"/>
      <c r="G178" s="986"/>
      <c r="H178" s="986"/>
      <c r="I178" s="986"/>
      <c r="J178" s="986"/>
      <c r="K178" s="986"/>
      <c r="L178" s="986"/>
      <c r="M178" s="986"/>
      <c r="N178" s="986"/>
      <c r="O178" s="196"/>
      <c r="P178" s="991"/>
      <c r="Q178" s="992"/>
    </row>
    <row r="179" spans="1:17" ht="16.5" customHeight="1">
      <c r="A179" s="959"/>
      <c r="B179" s="987"/>
      <c r="C179" s="197"/>
      <c r="D179" s="197"/>
      <c r="E179" s="428" t="s">
        <v>164</v>
      </c>
      <c r="F179" s="206"/>
      <c r="G179" s="199"/>
      <c r="H179" s="199"/>
      <c r="I179" s="203"/>
      <c r="J179" s="199"/>
      <c r="K179" s="199"/>
      <c r="L179" s="207"/>
      <c r="M179" s="199"/>
      <c r="N179" s="199"/>
      <c r="O179" s="196"/>
      <c r="P179" s="991"/>
      <c r="Q179" s="992"/>
    </row>
    <row r="180" spans="1:17" ht="16.5" customHeight="1">
      <c r="A180" s="959"/>
      <c r="B180" s="987"/>
      <c r="C180" s="197"/>
      <c r="D180" s="197"/>
      <c r="E180" s="241" t="s">
        <v>200</v>
      </c>
      <c r="F180" s="206"/>
      <c r="G180" s="199">
        <v>7</v>
      </c>
      <c r="H180" s="199" t="s">
        <v>169</v>
      </c>
      <c r="I180" s="237" t="s">
        <v>180</v>
      </c>
      <c r="J180" s="238">
        <v>6</v>
      </c>
      <c r="K180" s="238" t="s">
        <v>163</v>
      </c>
      <c r="L180" s="237" t="s">
        <v>180</v>
      </c>
      <c r="M180" s="238">
        <v>1</v>
      </c>
      <c r="N180" s="239" t="s">
        <v>429</v>
      </c>
      <c r="O180" s="196">
        <f>G180*J180*M180</f>
        <v>42</v>
      </c>
      <c r="P180" s="991"/>
      <c r="Q180" s="992"/>
    </row>
    <row r="181" spans="1:17" ht="16.5" customHeight="1">
      <c r="A181" s="959"/>
      <c r="B181" s="987"/>
      <c r="C181" s="197"/>
      <c r="D181" s="197"/>
      <c r="E181" s="428" t="s">
        <v>161</v>
      </c>
      <c r="F181" s="986"/>
      <c r="G181" s="986"/>
      <c r="H181" s="986"/>
      <c r="I181" s="986"/>
      <c r="J181" s="986"/>
      <c r="K181" s="986"/>
      <c r="L181" s="986"/>
      <c r="M181" s="986"/>
      <c r="N181" s="986"/>
      <c r="O181" s="196"/>
      <c r="P181" s="991"/>
      <c r="Q181" s="992"/>
    </row>
    <row r="182" spans="1:17" ht="37.5" customHeight="1">
      <c r="A182" s="959"/>
      <c r="B182" s="988"/>
      <c r="C182" s="214"/>
      <c r="D182" s="214"/>
      <c r="E182" s="1012" t="s">
        <v>500</v>
      </c>
      <c r="F182" s="1013"/>
      <c r="G182" s="1013"/>
      <c r="H182" s="1013"/>
      <c r="I182" s="1013"/>
      <c r="J182" s="1013"/>
      <c r="K182" s="1013"/>
      <c r="L182" s="1013"/>
      <c r="M182" s="1013"/>
      <c r="N182" s="1013"/>
      <c r="O182" s="1014"/>
      <c r="P182" s="993"/>
      <c r="Q182" s="994"/>
    </row>
    <row r="183" spans="1:17" ht="15.75" customHeight="1">
      <c r="A183" s="959"/>
      <c r="B183" s="987" t="s">
        <v>199</v>
      </c>
      <c r="C183" s="197">
        <f>SUM(O183:O196)</f>
        <v>47</v>
      </c>
      <c r="D183" s="242"/>
      <c r="E183" s="989" t="s">
        <v>198</v>
      </c>
      <c r="F183" s="990"/>
      <c r="G183" s="990"/>
      <c r="H183" s="990"/>
      <c r="I183" s="990"/>
      <c r="J183" s="990"/>
      <c r="K183" s="990"/>
      <c r="L183" s="990"/>
      <c r="M183" s="990"/>
      <c r="N183" s="990"/>
      <c r="O183" s="196"/>
      <c r="P183" s="991" t="s">
        <v>197</v>
      </c>
      <c r="Q183" s="992"/>
    </row>
    <row r="184" spans="1:17" ht="15.75" customHeight="1">
      <c r="A184" s="959"/>
      <c r="B184" s="987"/>
      <c r="C184" s="197"/>
      <c r="D184" s="197"/>
      <c r="E184" s="985" t="s">
        <v>501</v>
      </c>
      <c r="F184" s="986"/>
      <c r="G184" s="986"/>
      <c r="H184" s="986"/>
      <c r="I184" s="986"/>
      <c r="J184" s="986"/>
      <c r="K184" s="986"/>
      <c r="L184" s="986"/>
      <c r="M184" s="986"/>
      <c r="N184" s="986"/>
      <c r="O184" s="196"/>
      <c r="P184" s="991"/>
      <c r="Q184" s="992"/>
    </row>
    <row r="185" spans="1:17" ht="15.75" customHeight="1">
      <c r="A185" s="959"/>
      <c r="B185" s="987"/>
      <c r="C185" s="197"/>
      <c r="D185" s="197"/>
      <c r="E185" s="428" t="s">
        <v>164</v>
      </c>
      <c r="F185" s="206"/>
      <c r="G185" s="199"/>
      <c r="H185" s="199"/>
      <c r="I185" s="203"/>
      <c r="J185" s="199"/>
      <c r="K185" s="199"/>
      <c r="L185" s="203"/>
      <c r="M185" s="199"/>
      <c r="N185" s="208"/>
      <c r="O185" s="196"/>
      <c r="P185" s="991"/>
      <c r="Q185" s="992"/>
    </row>
    <row r="186" spans="1:17" ht="15.75" customHeight="1">
      <c r="A186" s="959"/>
      <c r="B186" s="987"/>
      <c r="C186" s="197"/>
      <c r="D186" s="242">
        <v>100</v>
      </c>
      <c r="E186" s="262" t="s">
        <v>196</v>
      </c>
      <c r="F186" s="206"/>
      <c r="G186" s="199">
        <v>1</v>
      </c>
      <c r="H186" s="199" t="s">
        <v>169</v>
      </c>
      <c r="I186" s="203" t="s">
        <v>162</v>
      </c>
      <c r="J186" s="199">
        <v>1</v>
      </c>
      <c r="K186" s="199" t="s">
        <v>163</v>
      </c>
      <c r="L186" s="203" t="s">
        <v>162</v>
      </c>
      <c r="M186" s="199">
        <v>1</v>
      </c>
      <c r="N186" s="208" t="s">
        <v>429</v>
      </c>
      <c r="O186" s="196">
        <f>G186*J186*M186</f>
        <v>1</v>
      </c>
      <c r="P186" s="991"/>
      <c r="Q186" s="992"/>
    </row>
    <row r="187" spans="1:17" ht="15.75" customHeight="1">
      <c r="A187" s="959"/>
      <c r="B187" s="987"/>
      <c r="C187" s="197"/>
      <c r="D187" s="242"/>
      <c r="E187" s="262" t="s">
        <v>502</v>
      </c>
      <c r="F187" s="206"/>
      <c r="G187" s="199">
        <v>1</v>
      </c>
      <c r="H187" s="199" t="s">
        <v>169</v>
      </c>
      <c r="I187" s="203" t="s">
        <v>162</v>
      </c>
      <c r="J187" s="199">
        <v>1</v>
      </c>
      <c r="K187" s="199" t="s">
        <v>163</v>
      </c>
      <c r="L187" s="203" t="s">
        <v>162</v>
      </c>
      <c r="M187" s="199">
        <v>4</v>
      </c>
      <c r="N187" s="208" t="s">
        <v>429</v>
      </c>
      <c r="O187" s="196">
        <f>G187*J187*M187</f>
        <v>4</v>
      </c>
      <c r="P187" s="991"/>
      <c r="Q187" s="992"/>
    </row>
    <row r="188" spans="1:17" ht="15.75" customHeight="1">
      <c r="A188" s="959"/>
      <c r="B188" s="987"/>
      <c r="C188" s="197"/>
      <c r="D188" s="242">
        <v>100</v>
      </c>
      <c r="E188" s="262" t="s">
        <v>503</v>
      </c>
      <c r="F188" s="206"/>
      <c r="G188" s="199">
        <v>7</v>
      </c>
      <c r="H188" s="199" t="s">
        <v>169</v>
      </c>
      <c r="I188" s="203" t="s">
        <v>162</v>
      </c>
      <c r="J188" s="199">
        <v>1</v>
      </c>
      <c r="K188" s="199" t="s">
        <v>163</v>
      </c>
      <c r="L188" s="203" t="s">
        <v>162</v>
      </c>
      <c r="M188" s="199">
        <v>1</v>
      </c>
      <c r="N188" s="208" t="s">
        <v>429</v>
      </c>
      <c r="O188" s="196">
        <f>G188*J188*M188</f>
        <v>7</v>
      </c>
      <c r="P188" s="991"/>
      <c r="Q188" s="992"/>
    </row>
    <row r="189" spans="1:17" ht="15.75" customHeight="1">
      <c r="A189" s="959"/>
      <c r="B189" s="987"/>
      <c r="C189" s="197"/>
      <c r="D189" s="242"/>
      <c r="E189" s="262" t="s">
        <v>567</v>
      </c>
      <c r="F189" s="206"/>
      <c r="G189" s="199">
        <v>7</v>
      </c>
      <c r="H189" s="199" t="s">
        <v>169</v>
      </c>
      <c r="I189" s="203" t="s">
        <v>162</v>
      </c>
      <c r="J189" s="199">
        <v>1</v>
      </c>
      <c r="K189" s="199" t="s">
        <v>163</v>
      </c>
      <c r="L189" s="203" t="s">
        <v>162</v>
      </c>
      <c r="M189" s="199">
        <v>1</v>
      </c>
      <c r="N189" s="208" t="s">
        <v>429</v>
      </c>
      <c r="O189" s="196">
        <f>G189*J189*M189</f>
        <v>7</v>
      </c>
      <c r="P189" s="991"/>
      <c r="Q189" s="992"/>
    </row>
    <row r="190" spans="1:17" ht="15.75" customHeight="1">
      <c r="A190" s="959"/>
      <c r="B190" s="987"/>
      <c r="C190" s="197"/>
      <c r="D190" s="242"/>
      <c r="E190" s="198" t="s">
        <v>161</v>
      </c>
      <c r="F190" s="986" t="s">
        <v>504</v>
      </c>
      <c r="G190" s="986"/>
      <c r="H190" s="986"/>
      <c r="I190" s="986"/>
      <c r="J190" s="986"/>
      <c r="K190" s="986"/>
      <c r="L190" s="986"/>
      <c r="M190" s="986"/>
      <c r="N190" s="986"/>
      <c r="O190" s="196"/>
      <c r="P190" s="991"/>
      <c r="Q190" s="992"/>
    </row>
    <row r="191" spans="1:17" ht="15.75" customHeight="1">
      <c r="A191" s="959"/>
      <c r="B191" s="987"/>
      <c r="C191" s="197"/>
      <c r="D191" s="242"/>
      <c r="E191" s="198"/>
      <c r="F191" s="429"/>
      <c r="G191" s="429"/>
      <c r="H191" s="429"/>
      <c r="I191" s="429"/>
      <c r="J191" s="429"/>
      <c r="K191" s="429"/>
      <c r="L191" s="429"/>
      <c r="M191" s="429"/>
      <c r="N191" s="429"/>
      <c r="O191" s="196"/>
      <c r="P191" s="991"/>
      <c r="Q191" s="992"/>
    </row>
    <row r="192" spans="1:17" ht="15.75" customHeight="1">
      <c r="A192" s="959"/>
      <c r="B192" s="987"/>
      <c r="C192" s="243"/>
      <c r="D192" s="243"/>
      <c r="E192" s="244" t="s">
        <v>505</v>
      </c>
      <c r="F192" s="211"/>
      <c r="G192" s="245"/>
      <c r="H192" s="245"/>
      <c r="I192" s="245"/>
      <c r="J192" s="245"/>
      <c r="K192" s="245"/>
      <c r="L192" s="245"/>
      <c r="M192" s="245"/>
      <c r="N192" s="245"/>
      <c r="O192" s="196"/>
      <c r="P192" s="991"/>
      <c r="Q192" s="992"/>
    </row>
    <row r="193" spans="1:17" ht="15.75" customHeight="1">
      <c r="A193" s="959"/>
      <c r="B193" s="987"/>
      <c r="C193" s="243"/>
      <c r="D193" s="243"/>
      <c r="E193" s="221" t="s">
        <v>506</v>
      </c>
      <c r="F193" s="246"/>
      <c r="G193" s="211"/>
      <c r="H193" s="211"/>
      <c r="I193" s="212"/>
      <c r="J193" s="211"/>
      <c r="K193" s="247"/>
      <c r="L193" s="212"/>
      <c r="M193" s="211"/>
      <c r="N193" s="211"/>
      <c r="O193" s="196"/>
      <c r="P193" s="991"/>
      <c r="Q193" s="992"/>
    </row>
    <row r="194" spans="1:17" ht="15.75" customHeight="1">
      <c r="A194" s="959"/>
      <c r="B194" s="987"/>
      <c r="C194" s="243"/>
      <c r="D194" s="248"/>
      <c r="E194" s="221" t="s">
        <v>182</v>
      </c>
      <c r="F194" s="211"/>
      <c r="G194" s="211"/>
      <c r="H194" s="211"/>
      <c r="I194" s="212"/>
      <c r="J194" s="211"/>
      <c r="K194" s="247"/>
      <c r="L194" s="212"/>
      <c r="M194" s="211"/>
      <c r="N194" s="211"/>
      <c r="O194" s="196"/>
      <c r="P194" s="991"/>
      <c r="Q194" s="992"/>
    </row>
    <row r="195" spans="1:17" s="248" customFormat="1" ht="15.75" customHeight="1">
      <c r="A195" s="959"/>
      <c r="B195" s="987"/>
      <c r="C195" s="243"/>
      <c r="D195" s="243">
        <v>120</v>
      </c>
      <c r="E195" s="221" t="s">
        <v>507</v>
      </c>
      <c r="F195" s="211"/>
      <c r="G195" s="247"/>
      <c r="H195" s="212"/>
      <c r="I195" s="211"/>
      <c r="J195" s="211">
        <v>7</v>
      </c>
      <c r="K195" s="247" t="s">
        <v>169</v>
      </c>
      <c r="L195" s="212" t="s">
        <v>162</v>
      </c>
      <c r="M195" s="247">
        <v>4</v>
      </c>
      <c r="N195" s="247" t="s">
        <v>508</v>
      </c>
      <c r="O195" s="196">
        <f>J195*M195</f>
        <v>28</v>
      </c>
      <c r="P195" s="991"/>
      <c r="Q195" s="992"/>
    </row>
    <row r="196" spans="1:17" s="248" customFormat="1" ht="15.75" customHeight="1">
      <c r="A196" s="960"/>
      <c r="B196" s="988"/>
      <c r="C196" s="249"/>
      <c r="D196" s="250"/>
      <c r="E196" s="216" t="s">
        <v>195</v>
      </c>
      <c r="F196" s="995" t="s">
        <v>509</v>
      </c>
      <c r="G196" s="995"/>
      <c r="H196" s="995"/>
      <c r="I196" s="995"/>
      <c r="J196" s="995"/>
      <c r="K196" s="995"/>
      <c r="L196" s="995"/>
      <c r="M196" s="995"/>
      <c r="N196" s="995"/>
      <c r="O196" s="996"/>
      <c r="P196" s="993"/>
      <c r="Q196" s="994"/>
    </row>
    <row r="197" spans="1:17" s="248" customFormat="1" ht="15.75" customHeight="1">
      <c r="A197" s="958" t="s">
        <v>510</v>
      </c>
      <c r="B197" s="290" t="s">
        <v>194</v>
      </c>
      <c r="C197" s="291">
        <f>SUM(C198:C244)</f>
        <v>448</v>
      </c>
      <c r="D197" s="291">
        <f>SUM(D198:D244)</f>
        <v>400</v>
      </c>
      <c r="E197" s="970"/>
      <c r="F197" s="971"/>
      <c r="G197" s="971"/>
      <c r="H197" s="971"/>
      <c r="I197" s="971"/>
      <c r="J197" s="971"/>
      <c r="K197" s="971"/>
      <c r="L197" s="971"/>
      <c r="M197" s="971"/>
      <c r="N197" s="971"/>
      <c r="O197" s="274"/>
      <c r="P197" s="972"/>
      <c r="Q197" s="973"/>
    </row>
    <row r="198" spans="1:17" s="248" customFormat="1" ht="15.75" customHeight="1">
      <c r="A198" s="959"/>
      <c r="B198" s="974" t="s">
        <v>193</v>
      </c>
      <c r="C198" s="289">
        <f>SUM(O198:O218)</f>
        <v>343</v>
      </c>
      <c r="D198" s="289">
        <v>0</v>
      </c>
      <c r="E198" s="977" t="s">
        <v>192</v>
      </c>
      <c r="F198" s="978"/>
      <c r="G198" s="978"/>
      <c r="H198" s="978"/>
      <c r="I198" s="978"/>
      <c r="J198" s="978"/>
      <c r="K198" s="978"/>
      <c r="L198" s="978"/>
      <c r="M198" s="978"/>
      <c r="N198" s="978"/>
      <c r="O198" s="282"/>
      <c r="P198" s="979" t="s">
        <v>191</v>
      </c>
      <c r="Q198" s="980"/>
    </row>
    <row r="199" spans="1:17" s="248" customFormat="1" ht="15.75" customHeight="1">
      <c r="A199" s="959"/>
      <c r="B199" s="975"/>
      <c r="C199" s="236"/>
      <c r="D199" s="236"/>
      <c r="E199" s="985" t="s">
        <v>190</v>
      </c>
      <c r="F199" s="986"/>
      <c r="G199" s="986"/>
      <c r="H199" s="986"/>
      <c r="I199" s="986"/>
      <c r="J199" s="986"/>
      <c r="K199" s="986"/>
      <c r="L199" s="986"/>
      <c r="M199" s="986"/>
      <c r="N199" s="986"/>
      <c r="O199" s="196"/>
      <c r="P199" s="981"/>
      <c r="Q199" s="982"/>
    </row>
    <row r="200" spans="1:17" ht="15.75" customHeight="1">
      <c r="A200" s="959"/>
      <c r="B200" s="975"/>
      <c r="C200" s="236"/>
      <c r="D200" s="236"/>
      <c r="E200" s="428" t="s">
        <v>164</v>
      </c>
      <c r="F200" s="206"/>
      <c r="G200" s="199"/>
      <c r="H200" s="199"/>
      <c r="I200" s="203"/>
      <c r="J200" s="199"/>
      <c r="K200" s="199"/>
      <c r="L200" s="207"/>
      <c r="M200" s="199"/>
      <c r="N200" s="199"/>
      <c r="O200" s="196"/>
      <c r="P200" s="981"/>
      <c r="Q200" s="982"/>
    </row>
    <row r="201" spans="1:17" ht="15.75" customHeight="1">
      <c r="A201" s="959"/>
      <c r="B201" s="975"/>
      <c r="C201" s="236"/>
      <c r="D201" s="251"/>
      <c r="E201" s="262" t="s">
        <v>189</v>
      </c>
      <c r="F201" s="206"/>
      <c r="G201" s="199">
        <v>1</v>
      </c>
      <c r="H201" s="199" t="s">
        <v>169</v>
      </c>
      <c r="I201" s="237" t="s">
        <v>180</v>
      </c>
      <c r="J201" s="238">
        <v>1</v>
      </c>
      <c r="K201" s="238" t="s">
        <v>163</v>
      </c>
      <c r="L201" s="237" t="s">
        <v>180</v>
      </c>
      <c r="M201" s="238">
        <v>4</v>
      </c>
      <c r="N201" s="239" t="s">
        <v>429</v>
      </c>
      <c r="O201" s="196">
        <f>G201*J201*M201</f>
        <v>4</v>
      </c>
      <c r="P201" s="981"/>
      <c r="Q201" s="982"/>
    </row>
    <row r="202" spans="1:17" ht="15.75" customHeight="1">
      <c r="A202" s="959"/>
      <c r="B202" s="975"/>
      <c r="C202" s="236"/>
      <c r="D202" s="236"/>
      <c r="E202" s="262" t="s">
        <v>188</v>
      </c>
      <c r="F202" s="206"/>
      <c r="G202" s="199"/>
      <c r="H202" s="199"/>
      <c r="I202" s="237"/>
      <c r="J202" s="238"/>
      <c r="K202" s="238"/>
      <c r="L202" s="237"/>
      <c r="M202" s="238"/>
      <c r="N202" s="239"/>
      <c r="O202" s="196"/>
      <c r="P202" s="981"/>
      <c r="Q202" s="982"/>
    </row>
    <row r="203" spans="1:17" ht="15.75" customHeight="1">
      <c r="A203" s="959"/>
      <c r="B203" s="975"/>
      <c r="C203" s="236"/>
      <c r="D203" s="236"/>
      <c r="E203" s="262"/>
      <c r="F203" s="252" t="s">
        <v>511</v>
      </c>
      <c r="G203" s="199">
        <v>14</v>
      </c>
      <c r="H203" s="199" t="s">
        <v>169</v>
      </c>
      <c r="I203" s="237" t="s">
        <v>180</v>
      </c>
      <c r="J203" s="238">
        <v>1</v>
      </c>
      <c r="K203" s="238" t="s">
        <v>163</v>
      </c>
      <c r="L203" s="237" t="s">
        <v>180</v>
      </c>
      <c r="M203" s="238">
        <v>1</v>
      </c>
      <c r="N203" s="239" t="s">
        <v>429</v>
      </c>
      <c r="O203" s="196">
        <f t="shared" ref="O203:O208" si="7">G203*J203*M203</f>
        <v>14</v>
      </c>
      <c r="P203" s="981"/>
      <c r="Q203" s="982"/>
    </row>
    <row r="204" spans="1:17" ht="15.75" customHeight="1">
      <c r="A204" s="959"/>
      <c r="B204" s="975"/>
      <c r="C204" s="236"/>
      <c r="D204" s="236"/>
      <c r="E204" s="262"/>
      <c r="F204" s="252" t="s">
        <v>187</v>
      </c>
      <c r="G204" s="199">
        <v>14</v>
      </c>
      <c r="H204" s="199" t="s">
        <v>169</v>
      </c>
      <c r="I204" s="237" t="s">
        <v>180</v>
      </c>
      <c r="J204" s="238">
        <v>1</v>
      </c>
      <c r="K204" s="238" t="s">
        <v>163</v>
      </c>
      <c r="L204" s="237" t="s">
        <v>180</v>
      </c>
      <c r="M204" s="238">
        <v>1</v>
      </c>
      <c r="N204" s="239" t="s">
        <v>429</v>
      </c>
      <c r="O204" s="196">
        <f t="shared" si="7"/>
        <v>14</v>
      </c>
      <c r="P204" s="981"/>
      <c r="Q204" s="982"/>
    </row>
    <row r="205" spans="1:17" ht="15.75" customHeight="1">
      <c r="A205" s="959"/>
      <c r="B205" s="975"/>
      <c r="C205" s="236"/>
      <c r="D205" s="236"/>
      <c r="E205" s="262"/>
      <c r="F205" s="252" t="s">
        <v>186</v>
      </c>
      <c r="G205" s="199">
        <v>14</v>
      </c>
      <c r="H205" s="199" t="s">
        <v>169</v>
      </c>
      <c r="I205" s="237" t="s">
        <v>180</v>
      </c>
      <c r="J205" s="238">
        <v>1</v>
      </c>
      <c r="K205" s="238" t="s">
        <v>163</v>
      </c>
      <c r="L205" s="237" t="s">
        <v>180</v>
      </c>
      <c r="M205" s="238">
        <v>1</v>
      </c>
      <c r="N205" s="239" t="s">
        <v>429</v>
      </c>
      <c r="O205" s="196">
        <f t="shared" si="7"/>
        <v>14</v>
      </c>
      <c r="P205" s="981"/>
      <c r="Q205" s="982"/>
    </row>
    <row r="206" spans="1:17" ht="15.75" customHeight="1">
      <c r="A206" s="959"/>
      <c r="B206" s="975"/>
      <c r="C206" s="236"/>
      <c r="D206" s="236"/>
      <c r="E206" s="262"/>
      <c r="F206" s="252" t="s">
        <v>512</v>
      </c>
      <c r="G206" s="199">
        <v>14</v>
      </c>
      <c r="H206" s="199" t="s">
        <v>169</v>
      </c>
      <c r="I206" s="237" t="s">
        <v>180</v>
      </c>
      <c r="J206" s="238">
        <v>1</v>
      </c>
      <c r="K206" s="238" t="s">
        <v>163</v>
      </c>
      <c r="L206" s="237" t="s">
        <v>180</v>
      </c>
      <c r="M206" s="238">
        <v>1</v>
      </c>
      <c r="N206" s="239" t="s">
        <v>429</v>
      </c>
      <c r="O206" s="196">
        <f t="shared" si="7"/>
        <v>14</v>
      </c>
      <c r="P206" s="981"/>
      <c r="Q206" s="982"/>
    </row>
    <row r="207" spans="1:17" ht="15.75" customHeight="1">
      <c r="A207" s="959"/>
      <c r="B207" s="975"/>
      <c r="C207" s="236"/>
      <c r="D207" s="236"/>
      <c r="E207" s="262"/>
      <c r="F207" s="252" t="s">
        <v>513</v>
      </c>
      <c r="G207" s="199">
        <v>14</v>
      </c>
      <c r="H207" s="199" t="s">
        <v>169</v>
      </c>
      <c r="I207" s="237" t="s">
        <v>180</v>
      </c>
      <c r="J207" s="238">
        <v>1</v>
      </c>
      <c r="K207" s="238" t="s">
        <v>163</v>
      </c>
      <c r="L207" s="237" t="s">
        <v>180</v>
      </c>
      <c r="M207" s="238">
        <v>1</v>
      </c>
      <c r="N207" s="239" t="s">
        <v>429</v>
      </c>
      <c r="O207" s="196">
        <f t="shared" si="7"/>
        <v>14</v>
      </c>
      <c r="P207" s="981"/>
      <c r="Q207" s="982"/>
    </row>
    <row r="208" spans="1:17" ht="15.75" customHeight="1">
      <c r="A208" s="959"/>
      <c r="B208" s="975"/>
      <c r="C208" s="236"/>
      <c r="D208" s="236"/>
      <c r="E208" s="262"/>
      <c r="F208" s="252" t="s">
        <v>566</v>
      </c>
      <c r="G208" s="199">
        <v>14</v>
      </c>
      <c r="H208" s="199" t="s">
        <v>169</v>
      </c>
      <c r="I208" s="237" t="s">
        <v>180</v>
      </c>
      <c r="J208" s="238">
        <v>1</v>
      </c>
      <c r="K208" s="238" t="s">
        <v>163</v>
      </c>
      <c r="L208" s="237" t="s">
        <v>180</v>
      </c>
      <c r="M208" s="238">
        <v>1</v>
      </c>
      <c r="N208" s="239" t="s">
        <v>429</v>
      </c>
      <c r="O208" s="196">
        <f t="shared" si="7"/>
        <v>14</v>
      </c>
      <c r="P208" s="981"/>
      <c r="Q208" s="982"/>
    </row>
    <row r="209" spans="1:17" s="521" customFormat="1" ht="15.75" customHeight="1">
      <c r="A209" s="959"/>
      <c r="B209" s="975"/>
      <c r="C209" s="517"/>
      <c r="D209" s="517"/>
      <c r="E209" s="997" t="s">
        <v>576</v>
      </c>
      <c r="F209" s="998"/>
      <c r="G209" s="199">
        <v>14</v>
      </c>
      <c r="H209" s="206" t="s">
        <v>169</v>
      </c>
      <c r="I209" s="518" t="s">
        <v>180</v>
      </c>
      <c r="J209" s="518">
        <v>1</v>
      </c>
      <c r="K209" s="518" t="s">
        <v>163</v>
      </c>
      <c r="L209" s="518" t="s">
        <v>180</v>
      </c>
      <c r="M209" s="518">
        <v>2</v>
      </c>
      <c r="N209" s="519" t="s">
        <v>429</v>
      </c>
      <c r="O209" s="520">
        <f t="shared" ref="O209" si="8">G209*J209*M209</f>
        <v>28</v>
      </c>
      <c r="P209" s="981"/>
      <c r="Q209" s="982"/>
    </row>
    <row r="210" spans="1:17" s="521" customFormat="1" ht="15.75" customHeight="1">
      <c r="A210" s="959"/>
      <c r="B210" s="975"/>
      <c r="C210" s="517"/>
      <c r="D210" s="517"/>
      <c r="E210" s="1008" t="s">
        <v>583</v>
      </c>
      <c r="F210" s="1009"/>
      <c r="G210" s="206"/>
      <c r="H210" s="206"/>
      <c r="I210" s="518"/>
      <c r="J210" s="518"/>
      <c r="K210" s="518"/>
      <c r="L210" s="518"/>
      <c r="M210" s="518"/>
      <c r="N210" s="519"/>
      <c r="O210" s="520"/>
      <c r="P210" s="981"/>
      <c r="Q210" s="982"/>
    </row>
    <row r="211" spans="1:17" ht="15.75" customHeight="1">
      <c r="A211" s="959"/>
      <c r="B211" s="975"/>
      <c r="C211" s="236"/>
      <c r="D211" s="236"/>
      <c r="E211" s="999" t="s">
        <v>577</v>
      </c>
      <c r="F211" s="1000"/>
      <c r="G211" s="199">
        <v>14</v>
      </c>
      <c r="H211" s="199" t="s">
        <v>169</v>
      </c>
      <c r="I211" s="237" t="s">
        <v>180</v>
      </c>
      <c r="J211" s="238">
        <v>1</v>
      </c>
      <c r="K211" s="238" t="s">
        <v>163</v>
      </c>
      <c r="L211" s="237" t="s">
        <v>180</v>
      </c>
      <c r="M211" s="238">
        <v>1</v>
      </c>
      <c r="N211" s="239" t="s">
        <v>429</v>
      </c>
      <c r="O211" s="196">
        <f t="shared" ref="O211" si="9">G211*J211*M211</f>
        <v>14</v>
      </c>
      <c r="P211" s="981"/>
      <c r="Q211" s="982"/>
    </row>
    <row r="212" spans="1:17" ht="15.75" customHeight="1">
      <c r="A212" s="959"/>
      <c r="B212" s="975"/>
      <c r="C212" s="236"/>
      <c r="D212" s="236"/>
      <c r="E212" s="997" t="s">
        <v>578</v>
      </c>
      <c r="F212" s="998"/>
      <c r="G212" s="199">
        <v>14</v>
      </c>
      <c r="H212" s="199" t="s">
        <v>169</v>
      </c>
      <c r="I212" s="237" t="s">
        <v>180</v>
      </c>
      <c r="J212" s="238">
        <v>1</v>
      </c>
      <c r="K212" s="238" t="s">
        <v>163</v>
      </c>
      <c r="L212" s="237" t="s">
        <v>180</v>
      </c>
      <c r="M212" s="238">
        <v>1</v>
      </c>
      <c r="N212" s="239" t="s">
        <v>429</v>
      </c>
      <c r="O212" s="196">
        <f t="shared" ref="O212" si="10">G212*J212*M212</f>
        <v>14</v>
      </c>
      <c r="P212" s="981"/>
      <c r="Q212" s="982"/>
    </row>
    <row r="213" spans="1:17" ht="15.75" customHeight="1">
      <c r="A213" s="959"/>
      <c r="B213" s="975"/>
      <c r="C213" s="236"/>
      <c r="D213" s="236"/>
      <c r="E213" s="997" t="s">
        <v>579</v>
      </c>
      <c r="F213" s="998"/>
      <c r="G213" s="199">
        <v>3</v>
      </c>
      <c r="H213" s="199" t="s">
        <v>169</v>
      </c>
      <c r="I213" s="237" t="s">
        <v>180</v>
      </c>
      <c r="J213" s="238">
        <v>1</v>
      </c>
      <c r="K213" s="238" t="s">
        <v>163</v>
      </c>
      <c r="L213" s="237" t="s">
        <v>180</v>
      </c>
      <c r="M213" s="238">
        <v>1</v>
      </c>
      <c r="N213" s="239" t="s">
        <v>429</v>
      </c>
      <c r="O213" s="196">
        <f t="shared" ref="O213" si="11">G213*J213*M213</f>
        <v>3</v>
      </c>
      <c r="P213" s="981"/>
      <c r="Q213" s="982"/>
    </row>
    <row r="214" spans="1:17" ht="15.75" customHeight="1">
      <c r="A214" s="959"/>
      <c r="B214" s="975"/>
      <c r="C214" s="236"/>
      <c r="D214" s="236"/>
      <c r="E214" s="999" t="s">
        <v>580</v>
      </c>
      <c r="F214" s="1000"/>
      <c r="G214" s="199">
        <v>14</v>
      </c>
      <c r="H214" s="199" t="s">
        <v>169</v>
      </c>
      <c r="I214" s="237" t="s">
        <v>180</v>
      </c>
      <c r="J214" s="238">
        <v>1</v>
      </c>
      <c r="K214" s="238" t="s">
        <v>163</v>
      </c>
      <c r="L214" s="237" t="s">
        <v>180</v>
      </c>
      <c r="M214" s="238">
        <v>1</v>
      </c>
      <c r="N214" s="239" t="s">
        <v>429</v>
      </c>
      <c r="O214" s="196">
        <f t="shared" ref="O214" si="12">G214*J214*M214</f>
        <v>14</v>
      </c>
      <c r="P214" s="981"/>
      <c r="Q214" s="982"/>
    </row>
    <row r="215" spans="1:17" ht="15.75" customHeight="1">
      <c r="A215" s="959"/>
      <c r="B215" s="975"/>
      <c r="C215" s="236"/>
      <c r="D215" s="236"/>
      <c r="E215" s="997" t="s">
        <v>581</v>
      </c>
      <c r="F215" s="998"/>
      <c r="G215" s="199">
        <v>14</v>
      </c>
      <c r="H215" s="199" t="s">
        <v>169</v>
      </c>
      <c r="I215" s="237" t="s">
        <v>180</v>
      </c>
      <c r="J215" s="238">
        <v>1</v>
      </c>
      <c r="K215" s="238" t="s">
        <v>163</v>
      </c>
      <c r="L215" s="237" t="s">
        <v>180</v>
      </c>
      <c r="M215" s="238">
        <v>12</v>
      </c>
      <c r="N215" s="239" t="s">
        <v>429</v>
      </c>
      <c r="O215" s="196">
        <f t="shared" ref="O215" si="13">G215*J215*M215</f>
        <v>168</v>
      </c>
      <c r="P215" s="981"/>
      <c r="Q215" s="982"/>
    </row>
    <row r="216" spans="1:17" ht="15.75" customHeight="1">
      <c r="A216" s="959"/>
      <c r="B216" s="975"/>
      <c r="C216" s="236"/>
      <c r="D216" s="236"/>
      <c r="E216" s="997" t="s">
        <v>582</v>
      </c>
      <c r="F216" s="998"/>
      <c r="G216" s="199">
        <v>14</v>
      </c>
      <c r="H216" s="199" t="s">
        <v>169</v>
      </c>
      <c r="I216" s="237" t="s">
        <v>180</v>
      </c>
      <c r="J216" s="238">
        <v>1</v>
      </c>
      <c r="K216" s="238" t="s">
        <v>163</v>
      </c>
      <c r="L216" s="237" t="s">
        <v>180</v>
      </c>
      <c r="M216" s="238">
        <v>1</v>
      </c>
      <c r="N216" s="239" t="s">
        <v>429</v>
      </c>
      <c r="O216" s="196">
        <f t="shared" ref="O216" si="14">G216*J216*M216</f>
        <v>14</v>
      </c>
      <c r="P216" s="981"/>
      <c r="Q216" s="982"/>
    </row>
    <row r="217" spans="1:17" ht="15.75" customHeight="1">
      <c r="A217" s="959"/>
      <c r="B217" s="975"/>
      <c r="C217" s="236"/>
      <c r="D217" s="236"/>
      <c r="E217" s="198" t="s">
        <v>161</v>
      </c>
      <c r="F217" s="206"/>
      <c r="G217" s="199"/>
      <c r="H217" s="199"/>
      <c r="I217" s="203"/>
      <c r="J217" s="199"/>
      <c r="K217" s="199"/>
      <c r="L217" s="203"/>
      <c r="M217" s="199"/>
      <c r="N217" s="199"/>
      <c r="O217" s="196"/>
      <c r="P217" s="981"/>
      <c r="Q217" s="982"/>
    </row>
    <row r="218" spans="1:17" ht="42" customHeight="1">
      <c r="A218" s="960"/>
      <c r="B218" s="976"/>
      <c r="C218" s="240"/>
      <c r="D218" s="240"/>
      <c r="E218" s="966" t="s">
        <v>584</v>
      </c>
      <c r="F218" s="969"/>
      <c r="G218" s="969"/>
      <c r="H218" s="969"/>
      <c r="I218" s="969"/>
      <c r="J218" s="969"/>
      <c r="K218" s="969"/>
      <c r="L218" s="969"/>
      <c r="M218" s="969"/>
      <c r="N218" s="969"/>
      <c r="O218" s="967"/>
      <c r="P218" s="983"/>
      <c r="Q218" s="984"/>
    </row>
    <row r="219" spans="1:17" ht="15.75" customHeight="1">
      <c r="A219" s="958" t="s">
        <v>185</v>
      </c>
      <c r="B219" s="1001" t="s">
        <v>184</v>
      </c>
      <c r="C219" s="275">
        <f>SUM(O219:O229)</f>
        <v>60</v>
      </c>
      <c r="D219" s="275">
        <v>0</v>
      </c>
      <c r="E219" s="1004" t="s">
        <v>183</v>
      </c>
      <c r="F219" s="1005"/>
      <c r="G219" s="1005"/>
      <c r="H219" s="293"/>
      <c r="I219" s="293"/>
      <c r="J219" s="293"/>
      <c r="K219" s="293"/>
      <c r="L219" s="293"/>
      <c r="M219" s="293"/>
      <c r="N219" s="293"/>
      <c r="O219" s="282"/>
      <c r="P219" s="989" t="s">
        <v>514</v>
      </c>
      <c r="Q219" s="1002"/>
    </row>
    <row r="220" spans="1:17" ht="15.75" customHeight="1">
      <c r="A220" s="959"/>
      <c r="B220" s="987"/>
      <c r="C220" s="197"/>
      <c r="D220" s="197"/>
      <c r="E220" s="985" t="s">
        <v>495</v>
      </c>
      <c r="F220" s="986"/>
      <c r="G220" s="986"/>
      <c r="H220" s="986"/>
      <c r="I220" s="986"/>
      <c r="J220" s="986"/>
      <c r="K220" s="986"/>
      <c r="L220" s="986"/>
      <c r="M220" s="986"/>
      <c r="N220" s="986"/>
      <c r="O220" s="196"/>
      <c r="P220" s="964"/>
      <c r="Q220" s="965"/>
    </row>
    <row r="221" spans="1:17" ht="15.75" customHeight="1">
      <c r="A221" s="959"/>
      <c r="B221" s="987"/>
      <c r="C221" s="197"/>
      <c r="D221" s="242"/>
      <c r="E221" s="209" t="s">
        <v>182</v>
      </c>
      <c r="F221" s="210"/>
      <c r="G221" s="211"/>
      <c r="H221" s="211"/>
      <c r="I221" s="212"/>
      <c r="J221" s="211"/>
      <c r="K221" s="211"/>
      <c r="L221" s="213"/>
      <c r="M221" s="211"/>
      <c r="N221" s="211"/>
      <c r="O221" s="196"/>
      <c r="P221" s="964"/>
      <c r="Q221" s="965"/>
    </row>
    <row r="222" spans="1:17" ht="15.75" customHeight="1">
      <c r="A222" s="959"/>
      <c r="B222" s="987"/>
      <c r="C222" s="253"/>
      <c r="D222" s="242"/>
      <c r="E222" s="254" t="s">
        <v>181</v>
      </c>
      <c r="F222" s="210"/>
      <c r="G222" s="199">
        <v>14</v>
      </c>
      <c r="H222" s="211" t="s">
        <v>169</v>
      </c>
      <c r="I222" s="255" t="s">
        <v>180</v>
      </c>
      <c r="J222" s="256">
        <v>1</v>
      </c>
      <c r="K222" s="256" t="s">
        <v>163</v>
      </c>
      <c r="L222" s="255" t="s">
        <v>180</v>
      </c>
      <c r="M222" s="256">
        <v>4</v>
      </c>
      <c r="N222" s="257" t="s">
        <v>429</v>
      </c>
      <c r="O222" s="196">
        <f>G222*J222*M222</f>
        <v>56</v>
      </c>
      <c r="P222" s="964"/>
      <c r="Q222" s="965"/>
    </row>
    <row r="223" spans="1:17" ht="15.75" customHeight="1">
      <c r="A223" s="959"/>
      <c r="B223" s="987"/>
      <c r="C223" s="197"/>
      <c r="D223" s="242"/>
      <c r="E223" s="221" t="s">
        <v>515</v>
      </c>
      <c r="F223" s="211"/>
      <c r="G223" s="211"/>
      <c r="H223" s="211"/>
      <c r="I223" s="211"/>
      <c r="J223" s="211"/>
      <c r="K223" s="211"/>
      <c r="L223" s="211"/>
      <c r="M223" s="211"/>
      <c r="N223" s="211"/>
      <c r="O223" s="258"/>
      <c r="P223" s="964"/>
      <c r="Q223" s="965"/>
    </row>
    <row r="224" spans="1:17" ht="12.75" customHeight="1">
      <c r="A224" s="959"/>
      <c r="B224" s="987"/>
      <c r="C224" s="197"/>
      <c r="D224" s="197"/>
      <c r="E224" s="221"/>
      <c r="F224" s="211"/>
      <c r="G224" s="211"/>
      <c r="H224" s="211"/>
      <c r="I224" s="211"/>
      <c r="J224" s="211"/>
      <c r="K224" s="211"/>
      <c r="L224" s="211"/>
      <c r="M224" s="211"/>
      <c r="N224" s="211"/>
      <c r="O224" s="258"/>
      <c r="P224" s="964"/>
      <c r="Q224" s="965"/>
    </row>
    <row r="225" spans="1:17" s="259" customFormat="1" ht="16.5" customHeight="1">
      <c r="A225" s="959"/>
      <c r="B225" s="987"/>
      <c r="C225" s="197"/>
      <c r="D225" s="197"/>
      <c r="E225" s="1006" t="s">
        <v>179</v>
      </c>
      <c r="F225" s="1007"/>
      <c r="G225" s="429"/>
      <c r="H225" s="429"/>
      <c r="I225" s="429"/>
      <c r="J225" s="429"/>
      <c r="K225" s="429"/>
      <c r="L225" s="429"/>
      <c r="M225" s="429"/>
      <c r="N225" s="429"/>
      <c r="O225" s="196"/>
      <c r="P225" s="964"/>
      <c r="Q225" s="965"/>
    </row>
    <row r="226" spans="1:17" ht="16.5" customHeight="1">
      <c r="A226" s="959"/>
      <c r="B226" s="987"/>
      <c r="C226" s="197"/>
      <c r="D226" s="197"/>
      <c r="E226" s="985" t="s">
        <v>178</v>
      </c>
      <c r="F226" s="986"/>
      <c r="G226" s="986"/>
      <c r="H226" s="986"/>
      <c r="I226" s="986"/>
      <c r="J226" s="986"/>
      <c r="K226" s="986"/>
      <c r="L226" s="986"/>
      <c r="M226" s="986"/>
      <c r="N226" s="986"/>
      <c r="O226" s="196"/>
      <c r="P226" s="964"/>
      <c r="Q226" s="965"/>
    </row>
    <row r="227" spans="1:17" ht="16.5" customHeight="1">
      <c r="A227" s="959"/>
      <c r="B227" s="987"/>
      <c r="C227" s="197"/>
      <c r="D227" s="197"/>
      <c r="E227" s="428" t="s">
        <v>164</v>
      </c>
      <c r="F227" s="206"/>
      <c r="G227" s="199"/>
      <c r="H227" s="199"/>
      <c r="I227" s="203"/>
      <c r="J227" s="199"/>
      <c r="K227" s="199"/>
      <c r="L227" s="207"/>
      <c r="M227" s="199"/>
      <c r="N227" s="199"/>
      <c r="O227" s="196"/>
      <c r="P227" s="964"/>
      <c r="Q227" s="965"/>
    </row>
    <row r="228" spans="1:17" ht="16.5" customHeight="1">
      <c r="A228" s="959"/>
      <c r="B228" s="987"/>
      <c r="C228" s="197"/>
      <c r="D228" s="197"/>
      <c r="E228" s="241" t="s">
        <v>177</v>
      </c>
      <c r="F228" s="206"/>
      <c r="G228" s="199"/>
      <c r="H228" s="199"/>
      <c r="I228" s="203"/>
      <c r="J228" s="199">
        <v>1</v>
      </c>
      <c r="K228" s="208" t="s">
        <v>176</v>
      </c>
      <c r="L228" s="207" t="s">
        <v>162</v>
      </c>
      <c r="M228" s="199">
        <v>4</v>
      </c>
      <c r="N228" s="208" t="s">
        <v>429</v>
      </c>
      <c r="O228" s="196">
        <f>J228*M228</f>
        <v>4</v>
      </c>
      <c r="P228" s="964"/>
      <c r="Q228" s="965"/>
    </row>
    <row r="229" spans="1:17" ht="16.5" customHeight="1">
      <c r="A229" s="959"/>
      <c r="B229" s="988"/>
      <c r="C229" s="214"/>
      <c r="D229" s="214"/>
      <c r="E229" s="227" t="s">
        <v>161</v>
      </c>
      <c r="F229" s="1003" t="s">
        <v>175</v>
      </c>
      <c r="G229" s="1003"/>
      <c r="H229" s="1003"/>
      <c r="I229" s="1003"/>
      <c r="J229" s="1003"/>
      <c r="K229" s="1003"/>
      <c r="L229" s="1003"/>
      <c r="M229" s="1003"/>
      <c r="N229" s="1003"/>
      <c r="O229" s="220"/>
      <c r="P229" s="966"/>
      <c r="Q229" s="967"/>
    </row>
    <row r="230" spans="1:17" ht="15" customHeight="1">
      <c r="A230" s="959"/>
      <c r="B230" s="987" t="s">
        <v>516</v>
      </c>
      <c r="C230" s="236">
        <f>SUM(O233:O237)</f>
        <v>41</v>
      </c>
      <c r="D230" s="236">
        <v>0</v>
      </c>
      <c r="E230" s="964" t="s">
        <v>174</v>
      </c>
      <c r="F230" s="968"/>
      <c r="G230" s="968"/>
      <c r="H230" s="968"/>
      <c r="I230" s="968"/>
      <c r="J230" s="968"/>
      <c r="K230" s="968"/>
      <c r="L230" s="968"/>
      <c r="M230" s="968"/>
      <c r="N230" s="968"/>
      <c r="O230" s="196"/>
      <c r="P230" s="964" t="s">
        <v>517</v>
      </c>
      <c r="Q230" s="965"/>
    </row>
    <row r="231" spans="1:17" ht="15.75" customHeight="1">
      <c r="A231" s="959"/>
      <c r="B231" s="987"/>
      <c r="C231" s="236"/>
      <c r="D231" s="236"/>
      <c r="E231" s="428" t="s">
        <v>173</v>
      </c>
      <c r="F231" s="429"/>
      <c r="G231" s="429"/>
      <c r="H231" s="429"/>
      <c r="I231" s="429"/>
      <c r="J231" s="429"/>
      <c r="K231" s="429"/>
      <c r="L231" s="429"/>
      <c r="M231" s="429"/>
      <c r="N231" s="429"/>
      <c r="O231" s="196"/>
      <c r="P231" s="964"/>
      <c r="Q231" s="965"/>
    </row>
    <row r="232" spans="1:17" ht="15.75" customHeight="1">
      <c r="A232" s="959"/>
      <c r="B232" s="987"/>
      <c r="C232" s="236"/>
      <c r="D232" s="236"/>
      <c r="E232" s="428" t="s">
        <v>164</v>
      </c>
      <c r="F232" s="206"/>
      <c r="G232" s="199"/>
      <c r="H232" s="199"/>
      <c r="I232" s="203"/>
      <c r="J232" s="199"/>
      <c r="K232" s="199"/>
      <c r="L232" s="207"/>
      <c r="M232" s="199"/>
      <c r="N232" s="199"/>
      <c r="O232" s="196"/>
      <c r="P232" s="964"/>
      <c r="Q232" s="965"/>
    </row>
    <row r="233" spans="1:17" ht="15.75" customHeight="1">
      <c r="A233" s="959"/>
      <c r="B233" s="987"/>
      <c r="C233" s="236"/>
      <c r="D233" s="236"/>
      <c r="E233" s="262" t="s">
        <v>172</v>
      </c>
      <c r="F233" s="206"/>
      <c r="G233" s="199">
        <v>1</v>
      </c>
      <c r="H233" s="199" t="s">
        <v>169</v>
      </c>
      <c r="I233" s="203" t="s">
        <v>162</v>
      </c>
      <c r="J233" s="199">
        <v>1</v>
      </c>
      <c r="K233" s="208" t="s">
        <v>163</v>
      </c>
      <c r="L233" s="207" t="s">
        <v>162</v>
      </c>
      <c r="M233" s="199">
        <v>12</v>
      </c>
      <c r="N233" s="208" t="s">
        <v>429</v>
      </c>
      <c r="O233" s="196">
        <f>G233*J233*M233</f>
        <v>12</v>
      </c>
      <c r="P233" s="964"/>
      <c r="Q233" s="965"/>
    </row>
    <row r="234" spans="1:17" ht="15.75" customHeight="1">
      <c r="A234" s="959"/>
      <c r="B234" s="987"/>
      <c r="C234" s="236"/>
      <c r="D234" s="236"/>
      <c r="E234" s="262" t="s">
        <v>171</v>
      </c>
      <c r="F234" s="206"/>
      <c r="G234" s="199">
        <v>2</v>
      </c>
      <c r="H234" s="199" t="s">
        <v>169</v>
      </c>
      <c r="I234" s="203" t="s">
        <v>162</v>
      </c>
      <c r="J234" s="199">
        <v>1</v>
      </c>
      <c r="K234" s="208" t="s">
        <v>163</v>
      </c>
      <c r="L234" s="207" t="s">
        <v>162</v>
      </c>
      <c r="M234" s="199">
        <v>12</v>
      </c>
      <c r="N234" s="208" t="s">
        <v>429</v>
      </c>
      <c r="O234" s="196">
        <f>G234*J234*M234</f>
        <v>24</v>
      </c>
      <c r="P234" s="964"/>
      <c r="Q234" s="965"/>
    </row>
    <row r="235" spans="1:17" ht="15.75" customHeight="1">
      <c r="A235" s="959"/>
      <c r="B235" s="987"/>
      <c r="C235" s="236"/>
      <c r="D235" s="236"/>
      <c r="E235" s="262" t="s">
        <v>170</v>
      </c>
      <c r="F235" s="206"/>
      <c r="G235" s="199"/>
      <c r="H235" s="199"/>
      <c r="I235" s="203"/>
      <c r="J235" s="199"/>
      <c r="K235" s="208"/>
      <c r="L235" s="207"/>
      <c r="M235" s="199"/>
      <c r="N235" s="208"/>
      <c r="O235" s="196"/>
      <c r="P235" s="964"/>
      <c r="Q235" s="965"/>
    </row>
    <row r="236" spans="1:17" ht="15.75" customHeight="1">
      <c r="A236" s="959"/>
      <c r="B236" s="987"/>
      <c r="C236" s="236"/>
      <c r="D236" s="236"/>
      <c r="E236" s="262"/>
      <c r="F236" s="252" t="s">
        <v>518</v>
      </c>
      <c r="G236" s="199">
        <v>1</v>
      </c>
      <c r="H236" s="199" t="s">
        <v>169</v>
      </c>
      <c r="I236" s="203" t="s">
        <v>162</v>
      </c>
      <c r="J236" s="199">
        <v>1</v>
      </c>
      <c r="K236" s="208" t="s">
        <v>163</v>
      </c>
      <c r="L236" s="207" t="s">
        <v>162</v>
      </c>
      <c r="M236" s="199">
        <v>4</v>
      </c>
      <c r="N236" s="208" t="s">
        <v>429</v>
      </c>
      <c r="O236" s="196">
        <f>G236*J236*M236</f>
        <v>4</v>
      </c>
      <c r="P236" s="964"/>
      <c r="Q236" s="965"/>
    </row>
    <row r="237" spans="1:17" ht="15.75" customHeight="1">
      <c r="A237" s="959"/>
      <c r="B237" s="987"/>
      <c r="C237" s="236"/>
      <c r="D237" s="236"/>
      <c r="E237" s="262"/>
      <c r="F237" s="252" t="s">
        <v>519</v>
      </c>
      <c r="G237" s="199">
        <v>1</v>
      </c>
      <c r="H237" s="199" t="s">
        <v>169</v>
      </c>
      <c r="I237" s="203" t="s">
        <v>162</v>
      </c>
      <c r="J237" s="199">
        <v>1</v>
      </c>
      <c r="K237" s="208" t="s">
        <v>163</v>
      </c>
      <c r="L237" s="207" t="s">
        <v>162</v>
      </c>
      <c r="M237" s="199">
        <v>1</v>
      </c>
      <c r="N237" s="208" t="s">
        <v>429</v>
      </c>
      <c r="O237" s="196">
        <f>G237*J237*M237</f>
        <v>1</v>
      </c>
      <c r="P237" s="964"/>
      <c r="Q237" s="965"/>
    </row>
    <row r="238" spans="1:17" ht="12.75" customHeight="1">
      <c r="A238" s="959"/>
      <c r="B238" s="987"/>
      <c r="C238" s="236"/>
      <c r="D238" s="236"/>
      <c r="E238" s="964" t="s">
        <v>520</v>
      </c>
      <c r="F238" s="968"/>
      <c r="G238" s="968"/>
      <c r="H238" s="968"/>
      <c r="I238" s="968"/>
      <c r="J238" s="968"/>
      <c r="K238" s="968"/>
      <c r="L238" s="968"/>
      <c r="M238" s="968"/>
      <c r="N238" s="968"/>
      <c r="O238" s="965"/>
      <c r="P238" s="964"/>
      <c r="Q238" s="965"/>
    </row>
    <row r="239" spans="1:17" ht="12.75" customHeight="1">
      <c r="A239" s="959"/>
      <c r="B239" s="988"/>
      <c r="C239" s="240"/>
      <c r="D239" s="240"/>
      <c r="E239" s="966"/>
      <c r="F239" s="969"/>
      <c r="G239" s="969"/>
      <c r="H239" s="969"/>
      <c r="I239" s="969"/>
      <c r="J239" s="969"/>
      <c r="K239" s="969"/>
      <c r="L239" s="969"/>
      <c r="M239" s="969"/>
      <c r="N239" s="969"/>
      <c r="O239" s="967"/>
      <c r="P239" s="966"/>
      <c r="Q239" s="967"/>
    </row>
    <row r="240" spans="1:17" ht="15.75" customHeight="1">
      <c r="A240" s="959"/>
      <c r="B240" s="1001" t="s">
        <v>521</v>
      </c>
      <c r="C240" s="275">
        <f>SUM(O240:O244)</f>
        <v>4</v>
      </c>
      <c r="D240" s="288">
        <v>400</v>
      </c>
      <c r="E240" s="989" t="s">
        <v>168</v>
      </c>
      <c r="F240" s="990"/>
      <c r="G240" s="990"/>
      <c r="H240" s="990"/>
      <c r="I240" s="990"/>
      <c r="J240" s="990"/>
      <c r="K240" s="990"/>
      <c r="L240" s="990"/>
      <c r="M240" s="990"/>
      <c r="N240" s="990"/>
      <c r="O240" s="196"/>
      <c r="P240" s="989" t="s">
        <v>522</v>
      </c>
      <c r="Q240" s="1002"/>
    </row>
    <row r="241" spans="1:17" ht="15.75" customHeight="1">
      <c r="A241" s="959"/>
      <c r="B241" s="987"/>
      <c r="C241" s="197"/>
      <c r="D241" s="260"/>
      <c r="E241" s="428" t="s">
        <v>167</v>
      </c>
      <c r="F241" s="206"/>
      <c r="G241" s="199"/>
      <c r="H241" s="199"/>
      <c r="I241" s="429"/>
      <c r="J241" s="199"/>
      <c r="K241" s="199"/>
      <c r="L241" s="207"/>
      <c r="M241" s="199"/>
      <c r="N241" s="199"/>
      <c r="O241" s="196"/>
      <c r="P241" s="964"/>
      <c r="Q241" s="965"/>
    </row>
    <row r="242" spans="1:17" ht="15.75" customHeight="1">
      <c r="A242" s="959"/>
      <c r="B242" s="987"/>
      <c r="C242" s="261"/>
      <c r="D242" s="260"/>
      <c r="E242" s="428" t="s">
        <v>164</v>
      </c>
      <c r="F242" s="429"/>
      <c r="G242" s="199"/>
      <c r="H242" s="199"/>
      <c r="I242" s="203"/>
      <c r="J242" s="199"/>
      <c r="K242" s="199"/>
      <c r="L242" s="207"/>
      <c r="M242" s="199"/>
      <c r="N242" s="202"/>
      <c r="O242" s="196"/>
      <c r="P242" s="964"/>
      <c r="Q242" s="965"/>
    </row>
    <row r="243" spans="1:17" ht="15.75" customHeight="1">
      <c r="A243" s="959"/>
      <c r="B243" s="987"/>
      <c r="C243" s="261"/>
      <c r="D243" s="260"/>
      <c r="E243" s="262" t="s">
        <v>166</v>
      </c>
      <c r="F243" s="429"/>
      <c r="G243" s="199"/>
      <c r="H243" s="199"/>
      <c r="I243" s="203"/>
      <c r="J243" s="199">
        <v>1</v>
      </c>
      <c r="K243" s="208" t="s">
        <v>163</v>
      </c>
      <c r="L243" s="207" t="s">
        <v>162</v>
      </c>
      <c r="M243" s="199">
        <v>4</v>
      </c>
      <c r="N243" s="208" t="s">
        <v>429</v>
      </c>
      <c r="O243" s="196">
        <f>J243*M243</f>
        <v>4</v>
      </c>
      <c r="P243" s="964"/>
      <c r="Q243" s="965"/>
    </row>
    <row r="244" spans="1:17" ht="15.75" customHeight="1">
      <c r="A244" s="960"/>
      <c r="B244" s="988"/>
      <c r="C244" s="263"/>
      <c r="D244" s="264"/>
      <c r="E244" s="222" t="s">
        <v>161</v>
      </c>
      <c r="F244" s="1003" t="s">
        <v>165</v>
      </c>
      <c r="G244" s="1003"/>
      <c r="H244" s="1003"/>
      <c r="I244" s="1003"/>
      <c r="J244" s="1003"/>
      <c r="K244" s="1003"/>
      <c r="L244" s="1003"/>
      <c r="M244" s="1003"/>
      <c r="N244" s="1003"/>
      <c r="O244" s="220"/>
      <c r="P244" s="966"/>
      <c r="Q244" s="967"/>
    </row>
    <row r="245" spans="1:17" ht="16.5" customHeight="1">
      <c r="A245" s="265"/>
      <c r="O245" s="191"/>
    </row>
    <row r="246" spans="1:17" ht="16.5" customHeight="1">
      <c r="A246" s="265"/>
      <c r="O246" s="191"/>
    </row>
    <row r="247" spans="1:17" ht="17.25" customHeight="1">
      <c r="A247" s="265"/>
      <c r="O247" s="191"/>
    </row>
  </sheetData>
  <mergeCells count="142">
    <mergeCell ref="B1:B2"/>
    <mergeCell ref="C1:D1"/>
    <mergeCell ref="E1:N2"/>
    <mergeCell ref="P1:Q2"/>
    <mergeCell ref="A3:B3"/>
    <mergeCell ref="A4:A28"/>
    <mergeCell ref="E4:N4"/>
    <mergeCell ref="P4:Q4"/>
    <mergeCell ref="B5:B28"/>
    <mergeCell ref="P5:Q28"/>
    <mergeCell ref="E8:F8"/>
    <mergeCell ref="F28:O28"/>
    <mergeCell ref="E10:F10"/>
    <mergeCell ref="A65:A114"/>
    <mergeCell ref="B65:B70"/>
    <mergeCell ref="E65:G65"/>
    <mergeCell ref="P65:Q70"/>
    <mergeCell ref="E66:N66"/>
    <mergeCell ref="B71:B76"/>
    <mergeCell ref="B77:B100"/>
    <mergeCell ref="E43:N43"/>
    <mergeCell ref="E49:G49"/>
    <mergeCell ref="E51:G51"/>
    <mergeCell ref="E52:N52"/>
    <mergeCell ref="E60:G60"/>
    <mergeCell ref="E61:N61"/>
    <mergeCell ref="E75:F75"/>
    <mergeCell ref="E111:N111"/>
    <mergeCell ref="B101:B114"/>
    <mergeCell ref="E101:G101"/>
    <mergeCell ref="P101:Q114"/>
    <mergeCell ref="E102:N102"/>
    <mergeCell ref="E110:G110"/>
    <mergeCell ref="A60:A64"/>
    <mergeCell ref="B60:B64"/>
    <mergeCell ref="C60:C64"/>
    <mergeCell ref="D60:D64"/>
    <mergeCell ref="E29:N29"/>
    <mergeCell ref="P29:Q29"/>
    <mergeCell ref="E30:G30"/>
    <mergeCell ref="E31:N31"/>
    <mergeCell ref="E42:G42"/>
    <mergeCell ref="E71:G71"/>
    <mergeCell ref="P71:Q76"/>
    <mergeCell ref="E72:N72"/>
    <mergeCell ref="E77:G77"/>
    <mergeCell ref="P77:Q100"/>
    <mergeCell ref="E78:N78"/>
    <mergeCell ref="E89:G89"/>
    <mergeCell ref="E90:N90"/>
    <mergeCell ref="P30:Q59"/>
    <mergeCell ref="A115:A125"/>
    <mergeCell ref="E115:N115"/>
    <mergeCell ref="E135:N135"/>
    <mergeCell ref="E137:F137"/>
    <mergeCell ref="F138:O138"/>
    <mergeCell ref="E140:N140"/>
    <mergeCell ref="A126:A132"/>
    <mergeCell ref="E126:N126"/>
    <mergeCell ref="P115:Q115"/>
    <mergeCell ref="B116:B125"/>
    <mergeCell ref="E116:G116"/>
    <mergeCell ref="P116:Q125"/>
    <mergeCell ref="E117:N117"/>
    <mergeCell ref="P126:Q126"/>
    <mergeCell ref="B127:B132"/>
    <mergeCell ref="E127:G127"/>
    <mergeCell ref="P127:Q132"/>
    <mergeCell ref="E128:N128"/>
    <mergeCell ref="E130:F130"/>
    <mergeCell ref="F132:N132"/>
    <mergeCell ref="A133:A161"/>
    <mergeCell ref="E133:N133"/>
    <mergeCell ref="P133:Q133"/>
    <mergeCell ref="B134:B154"/>
    <mergeCell ref="E134:G134"/>
    <mergeCell ref="P134:Q161"/>
    <mergeCell ref="E141:N141"/>
    <mergeCell ref="F144:N144"/>
    <mergeCell ref="E146:N146"/>
    <mergeCell ref="F154:N154"/>
    <mergeCell ref="B155:B161"/>
    <mergeCell ref="E155:N155"/>
    <mergeCell ref="F161:N161"/>
    <mergeCell ref="A162:A196"/>
    <mergeCell ref="E162:N162"/>
    <mergeCell ref="P162:Q162"/>
    <mergeCell ref="B163:B167"/>
    <mergeCell ref="E163:N163"/>
    <mergeCell ref="P163:Q167"/>
    <mergeCell ref="E164:N164"/>
    <mergeCell ref="F167:N167"/>
    <mergeCell ref="B168:B182"/>
    <mergeCell ref="E168:G168"/>
    <mergeCell ref="E210:F210"/>
    <mergeCell ref="E216:F216"/>
    <mergeCell ref="P168:Q182"/>
    <mergeCell ref="E169:N169"/>
    <mergeCell ref="F175:N175"/>
    <mergeCell ref="E176:N176"/>
    <mergeCell ref="E177:F177"/>
    <mergeCell ref="E178:N178"/>
    <mergeCell ref="F181:N181"/>
    <mergeCell ref="E182:O182"/>
    <mergeCell ref="B240:B244"/>
    <mergeCell ref="E240:N240"/>
    <mergeCell ref="P240:Q244"/>
    <mergeCell ref="F244:N244"/>
    <mergeCell ref="A219:A244"/>
    <mergeCell ref="B219:B229"/>
    <mergeCell ref="E219:G219"/>
    <mergeCell ref="P219:Q229"/>
    <mergeCell ref="E220:N220"/>
    <mergeCell ref="E225:F225"/>
    <mergeCell ref="E226:N226"/>
    <mergeCell ref="F229:N229"/>
    <mergeCell ref="B230:B239"/>
    <mergeCell ref="E230:N230"/>
    <mergeCell ref="A29:A59"/>
    <mergeCell ref="B30:B59"/>
    <mergeCell ref="P230:Q239"/>
    <mergeCell ref="E238:O239"/>
    <mergeCell ref="A197:A218"/>
    <mergeCell ref="E197:N197"/>
    <mergeCell ref="P197:Q197"/>
    <mergeCell ref="B198:B218"/>
    <mergeCell ref="E198:N198"/>
    <mergeCell ref="P198:Q218"/>
    <mergeCell ref="E199:N199"/>
    <mergeCell ref="E218:O218"/>
    <mergeCell ref="B183:B196"/>
    <mergeCell ref="E183:N183"/>
    <mergeCell ref="P183:Q196"/>
    <mergeCell ref="E184:N184"/>
    <mergeCell ref="F190:N190"/>
    <mergeCell ref="F196:O196"/>
    <mergeCell ref="E209:F209"/>
    <mergeCell ref="E211:F211"/>
    <mergeCell ref="E212:F212"/>
    <mergeCell ref="E213:F213"/>
    <mergeCell ref="E214:F214"/>
    <mergeCell ref="E215:F215"/>
  </mergeCells>
  <phoneticPr fontId="12" type="noConversion"/>
  <printOptions horizontalCentered="1"/>
  <pageMargins left="0" right="0" top="1.0236220472440944" bottom="0" header="0.62992125984251968" footer="0"/>
  <pageSetup paperSize="9" scale="72" orientation="portrait" r:id="rId1"/>
  <headerFooter>
    <oddHeader>&amp;C&amp;"맑은 고딕,굵게"&amp;20 2026년도 어진샘주간노인 복지센터 사업계획서</oddHeader>
  </headerFooter>
  <rowBreaks count="4" manualBreakCount="4">
    <brk id="59" max="16383" man="1"/>
    <brk id="114" max="16383" man="1"/>
    <brk id="161" max="16383" man="1"/>
    <brk id="2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7"/>
  <sheetViews>
    <sheetView workbookViewId="0">
      <selection activeCell="K22" sqref="K22"/>
    </sheetView>
  </sheetViews>
  <sheetFormatPr defaultRowHeight="13.5"/>
  <cols>
    <col min="1" max="3" width="13.33203125" customWidth="1"/>
    <col min="4" max="5" width="17.44140625" customWidth="1"/>
  </cols>
  <sheetData>
    <row r="1" spans="1:5" ht="18.75">
      <c r="A1" s="603" t="s">
        <v>625</v>
      </c>
      <c r="B1" s="603"/>
      <c r="C1" s="603"/>
      <c r="D1" s="603"/>
      <c r="E1" s="603"/>
    </row>
    <row r="2" spans="1:5" ht="14.25" thickBot="1">
      <c r="A2" s="604" t="s">
        <v>1</v>
      </c>
      <c r="B2" s="604"/>
      <c r="C2" s="604"/>
      <c r="D2" s="604"/>
      <c r="E2" s="360" t="s">
        <v>360</v>
      </c>
    </row>
    <row r="3" spans="1:5" ht="13.5" customHeight="1">
      <c r="A3" s="609" t="s">
        <v>5</v>
      </c>
      <c r="B3" s="610" t="s">
        <v>6</v>
      </c>
      <c r="C3" s="610" t="s">
        <v>7</v>
      </c>
      <c r="D3" s="1063" t="s">
        <v>358</v>
      </c>
      <c r="E3" s="1064" t="s">
        <v>359</v>
      </c>
    </row>
    <row r="4" spans="1:5" ht="14.25" thickBot="1">
      <c r="A4" s="617"/>
      <c r="B4" s="602"/>
      <c r="C4" s="602"/>
      <c r="D4" s="600"/>
      <c r="E4" s="613"/>
    </row>
    <row r="5" spans="1:5" ht="18" customHeight="1">
      <c r="A5" s="1057" t="s">
        <v>353</v>
      </c>
      <c r="B5" s="1060" t="s">
        <v>354</v>
      </c>
      <c r="C5" s="699"/>
      <c r="D5" s="359">
        <f>SUM(D6:D7)</f>
        <v>11610517</v>
      </c>
      <c r="E5" s="556">
        <f>SUM(E6:E7)</f>
        <v>2000000</v>
      </c>
    </row>
    <row r="6" spans="1:5" ht="40.5" customHeight="1">
      <c r="A6" s="1058"/>
      <c r="B6" s="1061" t="s">
        <v>355</v>
      </c>
      <c r="C6" s="542" t="s">
        <v>356</v>
      </c>
      <c r="D6" s="358">
        <v>7918745</v>
      </c>
      <c r="E6" s="557">
        <v>1000000</v>
      </c>
    </row>
    <row r="7" spans="1:5" ht="50.25" customHeight="1" thickBot="1">
      <c r="A7" s="1059"/>
      <c r="B7" s="1062"/>
      <c r="C7" s="558" t="s">
        <v>357</v>
      </c>
      <c r="D7" s="559">
        <v>3691772</v>
      </c>
      <c r="E7" s="560">
        <v>1000000</v>
      </c>
    </row>
  </sheetData>
  <mergeCells count="10">
    <mergeCell ref="A5:A7"/>
    <mergeCell ref="B5:C5"/>
    <mergeCell ref="B6:B7"/>
    <mergeCell ref="A1:E1"/>
    <mergeCell ref="A2:D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I28" sqref="I28"/>
    </sheetView>
  </sheetViews>
  <sheetFormatPr defaultRowHeight="13.5"/>
  <sheetData/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예산총칙</vt:lpstr>
      <vt:lpstr>주간세입세출총괄</vt:lpstr>
      <vt:lpstr>주간세입내역</vt:lpstr>
      <vt:lpstr>주간세출내역</vt:lpstr>
      <vt:lpstr>임직원보수일람표</vt:lpstr>
      <vt:lpstr>임직원보수일람표(장기요양기관서식)</vt:lpstr>
      <vt:lpstr>사업계획서</vt:lpstr>
      <vt:lpstr>특별회계</vt:lpstr>
      <vt:lpstr>Sheet1</vt:lpstr>
      <vt:lpstr>임직원보수일람표!Print_Area</vt:lpstr>
      <vt:lpstr>'임직원보수일람표(장기요양기관서식)'!Print_Area</vt:lpstr>
      <vt:lpstr>주간세입내역!Print_Area</vt:lpstr>
      <vt:lpstr>주간세입세출총괄!Print_Area</vt:lpstr>
      <vt:lpstr>주간세출내역!Print_Area</vt:lpstr>
      <vt:lpstr>사업계획서!Print_Titles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hjswc</dc:creator>
  <cp:lastModifiedBy>wscopy</cp:lastModifiedBy>
  <cp:revision>1</cp:revision>
  <cp:lastPrinted>2025-12-01T08:10:07Z</cp:lastPrinted>
  <dcterms:created xsi:type="dcterms:W3CDTF">2001-11-28T07:40:06Z</dcterms:created>
  <dcterms:modified xsi:type="dcterms:W3CDTF">2025-12-10T06:00:14Z</dcterms:modified>
</cp:coreProperties>
</file>