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scopy\Desktop\민경\3월\홒페이지 공지\"/>
    </mc:Choice>
  </mc:AlternateContent>
  <xr:revisionPtr revIDLastSave="0" documentId="8_{D3116427-82B8-49D0-ADF1-6389EC6F77AC}" xr6:coauthVersionLast="47" xr6:coauthVersionMax="47" xr10:uidLastSave="{00000000-0000-0000-0000-000000000000}"/>
  <bookViews>
    <workbookView xWindow="735" yWindow="735" windowWidth="24015" windowHeight="13725" xr2:uid="{F371875E-E89C-4183-93C5-2E99F2345957}"/>
  </bookViews>
  <sheets>
    <sheet name="센터 세입세출 총괄" sheetId="1" r:id="rId1"/>
  </sheets>
  <externalReferences>
    <externalReference r:id="rId2"/>
  </externalReferences>
  <definedNames>
    <definedName name="_xlnm.Print_Area" localSheetId="0">'센터 세입세출 총괄'!$A$1:$L$28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2" i="1" l="1"/>
  <c r="K28" i="1"/>
  <c r="J28" i="1"/>
  <c r="L28" i="1" s="1"/>
  <c r="K27" i="1"/>
  <c r="J27" i="1"/>
  <c r="L27" i="1" s="1"/>
  <c r="L26" i="1"/>
  <c r="K26" i="1"/>
  <c r="J26" i="1"/>
  <c r="K25" i="1"/>
  <c r="J25" i="1"/>
  <c r="L25" i="1" s="1"/>
  <c r="K24" i="1"/>
  <c r="J24" i="1"/>
  <c r="L24" i="1" s="1"/>
  <c r="K23" i="1"/>
  <c r="J23" i="1"/>
  <c r="L23" i="1" s="1"/>
  <c r="L22" i="1"/>
  <c r="K22" i="1"/>
  <c r="J22" i="1"/>
  <c r="K21" i="1"/>
  <c r="J21" i="1"/>
  <c r="L21" i="1" s="1"/>
  <c r="K20" i="1"/>
  <c r="J20" i="1"/>
  <c r="L20" i="1" s="1"/>
  <c r="K19" i="1"/>
  <c r="J19" i="1"/>
  <c r="L19" i="1" s="1"/>
  <c r="L18" i="1"/>
  <c r="K18" i="1"/>
  <c r="J18" i="1"/>
  <c r="E18" i="1"/>
  <c r="D18" i="1"/>
  <c r="F18" i="1" s="1"/>
  <c r="K17" i="1"/>
  <c r="J17" i="1"/>
  <c r="L17" i="1" s="1"/>
  <c r="F17" i="1"/>
  <c r="E17" i="1"/>
  <c r="D17" i="1"/>
  <c r="L16" i="1"/>
  <c r="K16" i="1"/>
  <c r="J16" i="1"/>
  <c r="E16" i="1"/>
  <c r="E5" i="1" s="1"/>
  <c r="D16" i="1"/>
  <c r="F16" i="1" s="1"/>
  <c r="K15" i="1"/>
  <c r="J15" i="1"/>
  <c r="L15" i="1" s="1"/>
  <c r="F15" i="1"/>
  <c r="E15" i="1"/>
  <c r="D15" i="1"/>
  <c r="L14" i="1"/>
  <c r="K14" i="1"/>
  <c r="J14" i="1"/>
  <c r="E14" i="1"/>
  <c r="D14" i="1"/>
  <c r="K13" i="1"/>
  <c r="J13" i="1"/>
  <c r="L13" i="1" s="1"/>
  <c r="F13" i="1"/>
  <c r="E13" i="1"/>
  <c r="D13" i="1"/>
  <c r="K12" i="1"/>
  <c r="J12" i="1"/>
  <c r="L12" i="1" s="1"/>
  <c r="E12" i="1"/>
  <c r="D12" i="1"/>
  <c r="F12" i="1" s="1"/>
  <c r="K11" i="1"/>
  <c r="J11" i="1"/>
  <c r="L11" i="1" s="1"/>
  <c r="F11" i="1"/>
  <c r="E11" i="1"/>
  <c r="D11" i="1"/>
  <c r="K10" i="1"/>
  <c r="J10" i="1"/>
  <c r="L10" i="1" s="1"/>
  <c r="E10" i="1"/>
  <c r="D10" i="1"/>
  <c r="F10" i="1" s="1"/>
  <c r="K9" i="1"/>
  <c r="J9" i="1"/>
  <c r="L9" i="1" s="1"/>
  <c r="F9" i="1"/>
  <c r="E9" i="1"/>
  <c r="D9" i="1"/>
  <c r="K8" i="1"/>
  <c r="J8" i="1"/>
  <c r="L8" i="1" s="1"/>
  <c r="E8" i="1"/>
  <c r="D8" i="1"/>
  <c r="F8" i="1" s="1"/>
  <c r="K7" i="1"/>
  <c r="J7" i="1"/>
  <c r="L7" i="1" s="1"/>
  <c r="F7" i="1"/>
  <c r="E7" i="1"/>
  <c r="D7" i="1"/>
  <c r="K6" i="1"/>
  <c r="K5" i="1" s="1"/>
  <c r="J6" i="1"/>
  <c r="L6" i="1" s="1"/>
  <c r="E6" i="1"/>
  <c r="D6" i="1"/>
  <c r="F6" i="1" s="1"/>
  <c r="J5" i="1" l="1"/>
  <c r="L5" i="1" s="1"/>
  <c r="D5" i="1"/>
  <c r="F5" i="1" s="1"/>
</calcChain>
</file>

<file path=xl/sharedStrings.xml><?xml version="1.0" encoding="utf-8"?>
<sst xmlns="http://schemas.openxmlformats.org/spreadsheetml/2006/main" count="76" uniqueCount="57">
  <si>
    <t xml:space="preserve">2025년 세입세출총괄예산 </t>
    <phoneticPr fontId="3" type="noConversion"/>
  </si>
  <si>
    <t>어진샘재가노인지원서비스센터</t>
  </si>
  <si>
    <t xml:space="preserve">  (단 위 : 천 원)</t>
  </si>
  <si>
    <t>세          입</t>
  </si>
  <si>
    <t>세              출</t>
  </si>
  <si>
    <t>관</t>
  </si>
  <si>
    <t>항</t>
  </si>
  <si>
    <t>목</t>
  </si>
  <si>
    <t>추경예산
(A)</t>
    <phoneticPr fontId="3" type="noConversion"/>
  </si>
  <si>
    <t>추경전예산
(B)</t>
    <phoneticPr fontId="3" type="noConversion"/>
  </si>
  <si>
    <t>증감
(A-B)</t>
  </si>
  <si>
    <t>총계</t>
  </si>
  <si>
    <t>보조금
수입</t>
  </si>
  <si>
    <t>시·도
보조금</t>
  </si>
  <si>
    <t>사무비</t>
    <phoneticPr fontId="3" type="noConversion"/>
  </si>
  <si>
    <t>계</t>
    <phoneticPr fontId="3" type="noConversion"/>
  </si>
  <si>
    <t>후원금
수입</t>
    <phoneticPr fontId="3" type="noConversion"/>
  </si>
  <si>
    <t>계</t>
  </si>
  <si>
    <t>인건비</t>
    <phoneticPr fontId="3" type="noConversion"/>
  </si>
  <si>
    <t>소  계</t>
  </si>
  <si>
    <t>후원금
수입</t>
  </si>
  <si>
    <t>지정후원금</t>
  </si>
  <si>
    <t>급여</t>
  </si>
  <si>
    <t>비지정후원금</t>
  </si>
  <si>
    <t>제수당</t>
  </si>
  <si>
    <t>전입금</t>
    <phoneticPr fontId="3" type="noConversion"/>
  </si>
  <si>
    <t>퇴직금및
퇴직적립금</t>
  </si>
  <si>
    <t>이월금</t>
  </si>
  <si>
    <t>법인전입금</t>
    <phoneticPr fontId="3" type="noConversion"/>
  </si>
  <si>
    <t>사회보험
부담금</t>
  </si>
  <si>
    <t>법인전입금
(후원금)</t>
    <phoneticPr fontId="3" type="noConversion"/>
  </si>
  <si>
    <t>기타
후생경비</t>
  </si>
  <si>
    <t>이월금</t>
    <phoneticPr fontId="3" type="noConversion"/>
  </si>
  <si>
    <t>업무
추진비</t>
    <phoneticPr fontId="3" type="noConversion"/>
  </si>
  <si>
    <t>소계</t>
  </si>
  <si>
    <t>전년도이월금</t>
    <phoneticPr fontId="3" type="noConversion"/>
  </si>
  <si>
    <t>기관운영비</t>
    <phoneticPr fontId="3" type="noConversion"/>
  </si>
  <si>
    <t>전년도이월금
(후원금)</t>
    <phoneticPr fontId="3" type="noConversion"/>
  </si>
  <si>
    <t>운영비</t>
    <phoneticPr fontId="3" type="noConversion"/>
  </si>
  <si>
    <t>잡수입</t>
  </si>
  <si>
    <t>여  비</t>
  </si>
  <si>
    <t>기타예금
이자수입</t>
  </si>
  <si>
    <t>수용비및
수수료</t>
  </si>
  <si>
    <t>기타잡수입</t>
    <phoneticPr fontId="3" type="noConversion"/>
  </si>
  <si>
    <t>공공요금</t>
  </si>
  <si>
    <t>제세
공과금</t>
  </si>
  <si>
    <t>차량비</t>
  </si>
  <si>
    <t>사업비</t>
  </si>
  <si>
    <t xml:space="preserve"> 계</t>
  </si>
  <si>
    <t>위기관리
체계구축</t>
  </si>
  <si>
    <t>욕구기반
서비스</t>
  </si>
  <si>
    <t>위기상황관리
및긴급지원</t>
  </si>
  <si>
    <t>기타사업</t>
  </si>
  <si>
    <t>잡지출</t>
  </si>
  <si>
    <t>예비비및기타</t>
    <phoneticPr fontId="3" type="noConversion"/>
  </si>
  <si>
    <t>반환금</t>
  </si>
  <si>
    <t xml:space="preserve"> - 직원교육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</si>
</sst>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#,###,"/>
    <numFmt numFmtId="177" formatCode="0_);[Red]\(0\)"/>
    <numFmt numFmtId="178" formatCode="#,##0_ "/>
  </numFmts>
  <fonts count="7" x14ac:knownFonts="1">
    <font>
      <sz val="11"/>
      <color rgb="FF000000"/>
      <name val="돋움"/>
      <family val="3"/>
      <charset val="129"/>
    </font>
    <font>
      <sz val="11"/>
      <color rgb="FF000000"/>
      <name val="돋움"/>
      <family val="3"/>
      <charset val="129"/>
    </font>
    <font>
      <b/>
      <sz val="20"/>
      <color rgb="FF000000"/>
      <name val="굴림"/>
      <family val="3"/>
      <charset val="129"/>
    </font>
    <font>
      <sz val="8"/>
      <name val="돋움"/>
      <family val="3"/>
      <charset val="129"/>
    </font>
    <font>
      <b/>
      <sz val="12"/>
      <color rgb="FF000000"/>
      <name val="굴림"/>
      <family val="3"/>
      <charset val="129"/>
    </font>
    <font>
      <b/>
      <sz val="11"/>
      <color rgb="FF000000"/>
      <name val="굴림"/>
      <family val="3"/>
      <charset val="129"/>
    </font>
    <font>
      <sz val="11"/>
      <color rgb="FF000000"/>
      <name val="굴림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>
      <alignment vertical="center"/>
    </xf>
  </cellStyleXfs>
  <cellXfs count="72"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6" fontId="5" fillId="0" borderId="1" xfId="1" applyNumberFormat="1" applyFont="1" applyBorder="1" applyAlignment="1">
      <alignment horizontal="center" vertical="center" wrapText="1"/>
    </xf>
    <xf numFmtId="41" fontId="5" fillId="0" borderId="1" xfId="1" applyFont="1" applyBorder="1" applyAlignment="1">
      <alignment horizontal="center" vertical="center" wrapText="1"/>
    </xf>
    <xf numFmtId="176" fontId="5" fillId="0" borderId="1" xfId="1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1" fontId="5" fillId="2" borderId="5" xfId="1" applyFont="1" applyFill="1" applyBorder="1" applyAlignment="1">
      <alignment horizontal="center" vertical="center" wrapText="1"/>
    </xf>
    <xf numFmtId="41" fontId="5" fillId="2" borderId="6" xfId="1" applyFont="1" applyFill="1" applyBorder="1" applyAlignment="1">
      <alignment horizontal="center" vertical="center" wrapText="1"/>
    </xf>
    <xf numFmtId="0" fontId="0" fillId="0" borderId="7" xfId="0" applyBorder="1">
      <alignment vertical="center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176" fontId="5" fillId="2" borderId="9" xfId="0" applyNumberFormat="1" applyFont="1" applyFill="1" applyBorder="1" applyAlignment="1">
      <alignment horizontal="center" vertical="center" wrapText="1" shrinkToFit="1"/>
    </xf>
    <xf numFmtId="176" fontId="5" fillId="3" borderId="9" xfId="1" applyNumberFormat="1" applyFont="1" applyFill="1" applyBorder="1" applyAlignment="1">
      <alignment horizontal="center" vertical="center" wrapText="1" shrinkToFit="1"/>
    </xf>
    <xf numFmtId="41" fontId="5" fillId="2" borderId="9" xfId="1" applyFont="1" applyFill="1" applyBorder="1" applyAlignment="1">
      <alignment horizontal="center" vertical="center" wrapText="1"/>
    </xf>
    <xf numFmtId="176" fontId="5" fillId="2" borderId="10" xfId="0" applyNumberFormat="1" applyFont="1" applyFill="1" applyBorder="1" applyAlignment="1">
      <alignment horizontal="center" vertical="center" wrapText="1" shrinkToFit="1"/>
    </xf>
    <xf numFmtId="176" fontId="6" fillId="0" borderId="11" xfId="0" applyNumberFormat="1" applyFont="1" applyBorder="1" applyAlignment="1">
      <alignment horizontal="center" vertical="center" wrapText="1"/>
    </xf>
    <xf numFmtId="176" fontId="6" fillId="0" borderId="12" xfId="0" applyNumberFormat="1" applyFont="1" applyBorder="1" applyAlignment="1">
      <alignment horizontal="center" vertical="center" wrapText="1"/>
    </xf>
    <xf numFmtId="176" fontId="6" fillId="0" borderId="13" xfId="0" applyNumberFormat="1" applyFont="1" applyBorder="1" applyAlignment="1">
      <alignment horizontal="center" vertical="center" wrapText="1"/>
    </xf>
    <xf numFmtId="176" fontId="6" fillId="0" borderId="14" xfId="1" applyNumberFormat="1" applyFont="1" applyBorder="1" applyAlignment="1">
      <alignment horizontal="right" vertical="center"/>
    </xf>
    <xf numFmtId="176" fontId="6" fillId="0" borderId="15" xfId="1" applyNumberFormat="1" applyFont="1" applyBorder="1" applyAlignment="1">
      <alignment horizontal="center" vertical="center" wrapText="1"/>
    </xf>
    <xf numFmtId="176" fontId="6" fillId="0" borderId="12" xfId="1" applyNumberFormat="1" applyFont="1" applyBorder="1" applyAlignment="1">
      <alignment horizontal="center" vertical="center" wrapText="1"/>
    </xf>
    <xf numFmtId="176" fontId="6" fillId="0" borderId="13" xfId="1" applyNumberFormat="1" applyFont="1" applyBorder="1" applyAlignment="1">
      <alignment horizontal="center" vertical="center" wrapText="1"/>
    </xf>
    <xf numFmtId="176" fontId="6" fillId="0" borderId="13" xfId="1" applyNumberFormat="1" applyFont="1" applyBorder="1" applyAlignment="1">
      <alignment horizontal="right" vertical="center"/>
    </xf>
    <xf numFmtId="176" fontId="6" fillId="0" borderId="16" xfId="1" applyNumberFormat="1" applyFont="1" applyBorder="1" applyAlignment="1">
      <alignment horizontal="right" vertical="center"/>
    </xf>
    <xf numFmtId="176" fontId="0" fillId="0" borderId="0" xfId="0" applyNumberFormat="1">
      <alignment vertical="center"/>
    </xf>
    <xf numFmtId="176" fontId="6" fillId="0" borderId="8" xfId="1" applyNumberFormat="1" applyFont="1" applyBorder="1" applyAlignment="1">
      <alignment horizontal="center" vertical="center" wrapText="1"/>
    </xf>
    <xf numFmtId="176" fontId="6" fillId="0" borderId="9" xfId="1" applyNumberFormat="1" applyFont="1" applyBorder="1" applyAlignment="1">
      <alignment horizontal="center" vertical="center" wrapText="1"/>
    </xf>
    <xf numFmtId="176" fontId="6" fillId="0" borderId="9" xfId="1" applyNumberFormat="1" applyFont="1" applyBorder="1">
      <alignment vertical="center"/>
    </xf>
    <xf numFmtId="176" fontId="1" fillId="0" borderId="9" xfId="1" applyNumberFormat="1" applyBorder="1">
      <alignment vertical="center"/>
    </xf>
    <xf numFmtId="176" fontId="6" fillId="0" borderId="9" xfId="1" applyNumberFormat="1" applyFont="1" applyBorder="1" applyAlignment="1">
      <alignment horizontal="center" vertical="center" wrapText="1"/>
    </xf>
    <xf numFmtId="176" fontId="0" fillId="0" borderId="7" xfId="0" applyNumberFormat="1" applyBorder="1">
      <alignment vertical="center"/>
    </xf>
    <xf numFmtId="176" fontId="6" fillId="0" borderId="8" xfId="1" applyNumberFormat="1" applyFont="1" applyBorder="1" applyAlignment="1">
      <alignment horizontal="center" vertical="center" wrapText="1" shrinkToFit="1"/>
    </xf>
    <xf numFmtId="176" fontId="6" fillId="0" borderId="15" xfId="0" applyNumberFormat="1" applyFont="1" applyBorder="1" applyAlignment="1">
      <alignment horizontal="center" vertical="center" wrapText="1"/>
    </xf>
    <xf numFmtId="177" fontId="1" fillId="0" borderId="9" xfId="1" applyNumberFormat="1" applyBorder="1">
      <alignment vertical="center"/>
    </xf>
    <xf numFmtId="176" fontId="6" fillId="0" borderId="17" xfId="1" applyNumberFormat="1" applyFont="1" applyBorder="1" applyAlignment="1">
      <alignment horizontal="center" vertical="center" wrapText="1"/>
    </xf>
    <xf numFmtId="176" fontId="6" fillId="0" borderId="14" xfId="1" applyNumberFormat="1" applyFont="1" applyBorder="1" applyAlignment="1">
      <alignment horizontal="center" vertical="center" wrapText="1"/>
    </xf>
    <xf numFmtId="176" fontId="6" fillId="0" borderId="18" xfId="1" applyNumberFormat="1" applyFont="1" applyBorder="1" applyAlignment="1">
      <alignment horizontal="center" vertical="center" wrapText="1" shrinkToFit="1"/>
    </xf>
    <xf numFmtId="176" fontId="6" fillId="0" borderId="9" xfId="0" applyNumberFormat="1" applyFont="1" applyBorder="1" applyAlignment="1">
      <alignment horizontal="center" vertical="center" wrapText="1"/>
    </xf>
    <xf numFmtId="176" fontId="6" fillId="0" borderId="14" xfId="0" applyNumberFormat="1" applyFont="1" applyBorder="1" applyAlignment="1">
      <alignment horizontal="center" vertical="center" wrapText="1"/>
    </xf>
    <xf numFmtId="176" fontId="6" fillId="0" borderId="19" xfId="1" applyNumberFormat="1" applyFont="1" applyBorder="1" applyAlignment="1">
      <alignment horizontal="center" vertical="center" wrapText="1" shrinkToFit="1"/>
    </xf>
    <xf numFmtId="176" fontId="6" fillId="0" borderId="20" xfId="0" applyNumberFormat="1" applyFont="1" applyBorder="1" applyAlignment="1">
      <alignment horizontal="center" vertical="center" wrapText="1"/>
    </xf>
    <xf numFmtId="176" fontId="6" fillId="0" borderId="21" xfId="1" applyNumberFormat="1" applyFont="1" applyBorder="1" applyAlignment="1">
      <alignment horizontal="right" vertical="center"/>
    </xf>
    <xf numFmtId="177" fontId="6" fillId="0" borderId="15" xfId="1" applyNumberFormat="1" applyFont="1" applyBorder="1" applyAlignment="1">
      <alignment horizontal="right" vertical="center"/>
    </xf>
    <xf numFmtId="176" fontId="6" fillId="0" borderId="9" xfId="1" applyNumberFormat="1" applyFont="1" applyBorder="1" applyAlignment="1">
      <alignment horizontal="right" vertical="center"/>
    </xf>
    <xf numFmtId="176" fontId="6" fillId="0" borderId="13" xfId="0" applyNumberFormat="1" applyFont="1" applyBorder="1" applyAlignment="1">
      <alignment horizontal="center" vertical="center" wrapText="1"/>
    </xf>
    <xf numFmtId="176" fontId="6" fillId="0" borderId="20" xfId="1" applyNumberFormat="1" applyFont="1" applyBorder="1" applyAlignment="1">
      <alignment horizontal="center" vertical="center" wrapText="1"/>
    </xf>
    <xf numFmtId="176" fontId="6" fillId="0" borderId="21" xfId="1" applyNumberFormat="1" applyFont="1" applyBorder="1" applyAlignment="1">
      <alignment horizontal="center" vertical="center" wrapText="1"/>
    </xf>
    <xf numFmtId="176" fontId="6" fillId="0" borderId="8" xfId="1" applyNumberFormat="1" applyFont="1" applyBorder="1" applyAlignment="1">
      <alignment horizontal="center" vertical="center" wrapText="1"/>
    </xf>
    <xf numFmtId="176" fontId="6" fillId="0" borderId="18" xfId="1" applyNumberFormat="1" applyFont="1" applyBorder="1" applyAlignment="1">
      <alignment horizontal="center" vertical="center" wrapText="1"/>
    </xf>
    <xf numFmtId="176" fontId="6" fillId="0" borderId="19" xfId="1" applyNumberFormat="1" applyFont="1" applyBorder="1" applyAlignment="1">
      <alignment horizontal="center" vertical="center" wrapText="1"/>
    </xf>
    <xf numFmtId="177" fontId="1" fillId="0" borderId="14" xfId="1" applyNumberFormat="1" applyBorder="1">
      <alignment vertical="center"/>
    </xf>
    <xf numFmtId="176" fontId="6" fillId="0" borderId="7" xfId="0" applyNumberFormat="1" applyFont="1" applyBorder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176" fontId="6" fillId="0" borderId="0" xfId="1" applyNumberFormat="1" applyFont="1" applyAlignment="1">
      <alignment horizontal="center" vertical="center"/>
    </xf>
    <xf numFmtId="176" fontId="6" fillId="0" borderId="9" xfId="1" applyNumberFormat="1" applyFont="1" applyBorder="1" applyAlignment="1">
      <alignment horizontal="center" vertical="center" textRotation="255" wrapText="1"/>
    </xf>
    <xf numFmtId="176" fontId="6" fillId="0" borderId="17" xfId="1" applyNumberFormat="1" applyFont="1" applyBorder="1" applyAlignment="1">
      <alignment horizontal="center" vertical="center" textRotation="255" wrapText="1"/>
    </xf>
    <xf numFmtId="176" fontId="6" fillId="0" borderId="0" xfId="1" applyNumberFormat="1" applyFont="1">
      <alignment vertical="center"/>
    </xf>
    <xf numFmtId="176" fontId="6" fillId="0" borderId="20" xfId="1" applyNumberFormat="1" applyFont="1" applyBorder="1" applyAlignment="1">
      <alignment horizontal="center" vertical="center" textRotation="255" wrapText="1"/>
    </xf>
    <xf numFmtId="176" fontId="6" fillId="0" borderId="14" xfId="1" applyNumberFormat="1" applyFont="1" applyBorder="1" applyAlignment="1">
      <alignment horizontal="center" vertical="center"/>
    </xf>
    <xf numFmtId="0" fontId="0" fillId="0" borderId="22" xfId="0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6" fillId="0" borderId="23" xfId="1" applyNumberFormat="1" applyFont="1" applyBorder="1" applyAlignment="1">
      <alignment horizontal="center" vertical="center" wrapText="1"/>
    </xf>
    <xf numFmtId="176" fontId="6" fillId="0" borderId="24" xfId="1" applyNumberFormat="1" applyFont="1" applyBorder="1" applyAlignment="1">
      <alignment horizontal="center" vertical="center" wrapText="1"/>
    </xf>
    <xf numFmtId="176" fontId="6" fillId="0" borderId="25" xfId="1" applyNumberFormat="1" applyFont="1" applyBorder="1" applyAlignment="1">
      <alignment horizontal="right" vertical="center"/>
    </xf>
    <xf numFmtId="178" fontId="6" fillId="0" borderId="25" xfId="1" applyNumberFormat="1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wscopy\Desktop\&#48124;&#44221;\2025&#45380;\&#50696;&#49328;\2025&#45380;%201&#52264;%20&#52628;&#44221;&#50696;&#49328;\2025&#45380;%20&#50612;&#51652;&#49368;&#51116;&#44032;&#45432;&#51064;&#51648;&#50896;&#49436;&#48708;&#49828;&#49468;&#53552;%201&#52264;%20&#52628;&#44221;%20&#50696;&#49328;&#49436;.xlsx" TargetMode="External"/><Relationship Id="rId1" Type="http://schemas.openxmlformats.org/officeDocument/2006/relationships/externalLinkPath" Target="/Users/wscopy/Desktop/&#48124;&#44221;/2025&#45380;/&#50696;&#49328;/2025&#45380;%201&#52264;%20&#52628;&#44221;&#50696;&#49328;/2025&#45380;%20&#50612;&#51652;&#49368;&#51116;&#44032;&#45432;&#51064;&#51648;&#50896;&#49436;&#48708;&#49828;&#49468;&#53552;%201&#52264;%20&#52628;&#44221;%20&#50696;&#49328;&#4943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예산총칙"/>
      <sheetName val="센터 세입세출 총괄"/>
      <sheetName val="센터 세입내역"/>
      <sheetName val="센터세출내역"/>
      <sheetName val="사업계획서"/>
      <sheetName val="임직원보수일람표"/>
    </sheetNames>
    <sheetDataSet>
      <sheetData sheetId="0"/>
      <sheetData sheetId="1"/>
      <sheetData sheetId="2">
        <row r="5">
          <cell r="D5">
            <v>153784000</v>
          </cell>
          <cell r="E5">
            <v>149980000</v>
          </cell>
        </row>
        <row r="11">
          <cell r="D11">
            <v>1320000</v>
          </cell>
          <cell r="E11">
            <v>1320000</v>
          </cell>
        </row>
        <row r="12">
          <cell r="D12">
            <v>1200000</v>
          </cell>
          <cell r="E12">
            <v>1200000</v>
          </cell>
        </row>
        <row r="13">
          <cell r="D13">
            <v>120000</v>
          </cell>
          <cell r="E13">
            <v>120000</v>
          </cell>
        </row>
        <row r="14">
          <cell r="D14">
            <v>12500000</v>
          </cell>
          <cell r="E14">
            <v>0</v>
          </cell>
        </row>
        <row r="15">
          <cell r="D15">
            <v>10000000</v>
          </cell>
          <cell r="E15">
            <v>0</v>
          </cell>
        </row>
        <row r="16">
          <cell r="D16">
            <v>2500000</v>
          </cell>
          <cell r="E16">
            <v>0</v>
          </cell>
        </row>
        <row r="17">
          <cell r="D17">
            <v>4754000</v>
          </cell>
          <cell r="E17">
            <v>4592740</v>
          </cell>
        </row>
        <row r="18">
          <cell r="D18">
            <v>542000</v>
          </cell>
          <cell r="E18">
            <v>541933</v>
          </cell>
        </row>
        <row r="21">
          <cell r="D21">
            <v>4212000</v>
          </cell>
          <cell r="E21">
            <v>4050807</v>
          </cell>
        </row>
        <row r="22">
          <cell r="D22">
            <v>305000</v>
          </cell>
          <cell r="E22">
            <v>306000</v>
          </cell>
        </row>
        <row r="23">
          <cell r="D23">
            <v>5000</v>
          </cell>
          <cell r="E23">
            <v>6000</v>
          </cell>
        </row>
        <row r="24">
          <cell r="D24">
            <v>300000</v>
          </cell>
          <cell r="E24">
            <v>300000</v>
          </cell>
        </row>
      </sheetData>
      <sheetData sheetId="3">
        <row r="5">
          <cell r="D5">
            <v>143435000</v>
          </cell>
          <cell r="E5">
            <v>140981000</v>
          </cell>
        </row>
        <row r="6">
          <cell r="D6">
            <v>132880000</v>
          </cell>
          <cell r="E6">
            <v>133380000</v>
          </cell>
        </row>
        <row r="7">
          <cell r="D7">
            <v>96981000</v>
          </cell>
          <cell r="E7">
            <v>96522000</v>
          </cell>
        </row>
        <row r="13">
          <cell r="D13">
            <v>4322000</v>
          </cell>
          <cell r="E13">
            <v>4401000</v>
          </cell>
        </row>
        <row r="16">
          <cell r="D16">
            <v>9600000</v>
          </cell>
          <cell r="E16">
            <v>9600000</v>
          </cell>
        </row>
        <row r="17">
          <cell r="D17">
            <v>12000000</v>
          </cell>
          <cell r="E17">
            <v>12904800</v>
          </cell>
        </row>
        <row r="18">
          <cell r="D18">
            <v>9977000</v>
          </cell>
          <cell r="E18">
            <v>9952200</v>
          </cell>
        </row>
        <row r="28">
          <cell r="D28">
            <v>200000</v>
          </cell>
          <cell r="E28">
            <v>200000</v>
          </cell>
        </row>
        <row r="29">
          <cell r="D29">
            <v>200000</v>
          </cell>
          <cell r="E29">
            <v>200000</v>
          </cell>
        </row>
        <row r="32">
          <cell r="D32">
            <v>10355000</v>
          </cell>
          <cell r="E32">
            <v>7401000</v>
          </cell>
        </row>
        <row r="33">
          <cell r="D33">
            <v>354000</v>
          </cell>
          <cell r="E33">
            <v>60000</v>
          </cell>
        </row>
        <row r="34">
          <cell r="D34">
            <v>2274000</v>
          </cell>
          <cell r="E34">
            <v>2024000</v>
          </cell>
        </row>
        <row r="44">
          <cell r="D44">
            <v>3977000</v>
          </cell>
          <cell r="E44">
            <v>2777000</v>
          </cell>
        </row>
        <row r="49">
          <cell r="D49">
            <v>2290000</v>
          </cell>
          <cell r="E49">
            <v>1280000</v>
          </cell>
        </row>
        <row r="56">
          <cell r="D56">
            <v>1460000</v>
          </cell>
          <cell r="E56">
            <v>1260000</v>
          </cell>
        </row>
        <row r="63">
          <cell r="D63">
            <v>20690000</v>
          </cell>
          <cell r="E63">
            <v>15212000</v>
          </cell>
        </row>
        <row r="64">
          <cell r="D64">
            <v>20690000</v>
          </cell>
          <cell r="E64">
            <v>15212000</v>
          </cell>
        </row>
        <row r="65">
          <cell r="D65">
            <v>1008000</v>
          </cell>
          <cell r="E65">
            <v>470000</v>
          </cell>
        </row>
        <row r="72">
          <cell r="D72">
            <v>12732000</v>
          </cell>
          <cell r="E72">
            <v>10232000</v>
          </cell>
        </row>
        <row r="88">
          <cell r="D88">
            <v>150000</v>
          </cell>
          <cell r="E88">
            <v>150000</v>
          </cell>
        </row>
        <row r="91">
          <cell r="D91">
            <v>6800000</v>
          </cell>
          <cell r="E91">
            <v>4360000</v>
          </cell>
        </row>
        <row r="101">
          <cell r="D101">
            <v>6000</v>
          </cell>
          <cell r="E101">
            <v>6000</v>
          </cell>
        </row>
        <row r="102">
          <cell r="D102">
            <v>8532000</v>
          </cell>
          <cell r="E102">
            <v>0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3BEA8-F46F-4678-B949-69E57E8C99B2}">
  <sheetPr>
    <pageSetUpPr fitToPage="1"/>
  </sheetPr>
  <dimension ref="A1:N248"/>
  <sheetViews>
    <sheetView tabSelected="1" view="pageBreakPreview" zoomScale="85" zoomScaleNormal="100" zoomScaleSheetLayoutView="85" workbookViewId="0">
      <selection activeCell="N6" sqref="N6"/>
    </sheetView>
  </sheetViews>
  <sheetFormatPr defaultRowHeight="13.5" x14ac:dyDescent="0.15"/>
  <cols>
    <col min="1" max="2" width="6.88671875" customWidth="1"/>
    <col min="3" max="3" width="11.44140625" customWidth="1"/>
    <col min="4" max="5" width="9.88671875" style="70" customWidth="1"/>
    <col min="6" max="6" width="7.77734375" style="71" customWidth="1"/>
    <col min="7" max="8" width="6.77734375" customWidth="1"/>
    <col min="9" max="9" width="11.44140625" customWidth="1"/>
    <col min="10" max="10" width="9.88671875" style="71" customWidth="1"/>
    <col min="11" max="11" width="9.88671875" style="27" customWidth="1"/>
    <col min="12" max="12" width="7.88671875" style="27" customWidth="1"/>
    <col min="13" max="13" width="10.44140625" customWidth="1"/>
    <col min="26" max="26" width="21.21875" customWidth="1"/>
  </cols>
  <sheetData>
    <row r="1" spans="1:13" ht="25.5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3" ht="22.5" customHeight="1" thickBot="1" x14ac:dyDescent="0.2">
      <c r="A2" s="2" t="s">
        <v>1</v>
      </c>
      <c r="B2" s="2"/>
      <c r="C2" s="2"/>
      <c r="D2" s="2"/>
      <c r="E2" s="2"/>
      <c r="F2" s="3"/>
      <c r="G2" s="4"/>
      <c r="H2" s="4"/>
      <c r="I2" s="4"/>
      <c r="J2" s="3"/>
      <c r="K2" s="5" t="s">
        <v>2</v>
      </c>
      <c r="L2" s="5"/>
    </row>
    <row r="3" spans="1:13" ht="30" customHeight="1" x14ac:dyDescent="0.15">
      <c r="A3" s="6" t="s">
        <v>3</v>
      </c>
      <c r="B3" s="7"/>
      <c r="C3" s="7"/>
      <c r="D3" s="7"/>
      <c r="E3" s="7"/>
      <c r="F3" s="8"/>
      <c r="G3" s="9" t="s">
        <v>4</v>
      </c>
      <c r="H3" s="9"/>
      <c r="I3" s="10"/>
      <c r="J3" s="9"/>
      <c r="K3" s="9"/>
      <c r="L3" s="10"/>
      <c r="M3" s="11"/>
    </row>
    <row r="4" spans="1:13" ht="35.25" customHeight="1" x14ac:dyDescent="0.15">
      <c r="A4" s="12" t="s">
        <v>5</v>
      </c>
      <c r="B4" s="13" t="s">
        <v>6</v>
      </c>
      <c r="C4" s="13" t="s">
        <v>7</v>
      </c>
      <c r="D4" s="14" t="s">
        <v>8</v>
      </c>
      <c r="E4" s="15" t="s">
        <v>9</v>
      </c>
      <c r="F4" s="14" t="s">
        <v>10</v>
      </c>
      <c r="G4" s="16" t="s">
        <v>5</v>
      </c>
      <c r="H4" s="16" t="s">
        <v>6</v>
      </c>
      <c r="I4" s="16" t="s">
        <v>7</v>
      </c>
      <c r="J4" s="14" t="s">
        <v>8</v>
      </c>
      <c r="K4" s="15" t="s">
        <v>9</v>
      </c>
      <c r="L4" s="17" t="s">
        <v>10</v>
      </c>
      <c r="M4" s="11"/>
    </row>
    <row r="5" spans="1:13" ht="33" customHeight="1" x14ac:dyDescent="0.15">
      <c r="A5" s="18" t="s">
        <v>11</v>
      </c>
      <c r="B5" s="19"/>
      <c r="C5" s="20"/>
      <c r="D5" s="21">
        <f>SUM(D6,D7,D10,D13,D16)</f>
        <v>172663000</v>
      </c>
      <c r="E5" s="21">
        <f>SUM(E6,E7,E10,E13,E16)</f>
        <v>156198740</v>
      </c>
      <c r="F5" s="21">
        <f t="shared" ref="F5:F13" si="0">D5-E5</f>
        <v>16464260</v>
      </c>
      <c r="G5" s="22" t="s">
        <v>11</v>
      </c>
      <c r="H5" s="23"/>
      <c r="I5" s="24"/>
      <c r="J5" s="25">
        <f>SUM(J6+J21+J27+J28)</f>
        <v>172663000</v>
      </c>
      <c r="K5" s="25">
        <f>SUM(K6+K21+K27+K28)</f>
        <v>156199000</v>
      </c>
      <c r="L5" s="26">
        <f>J5-K5</f>
        <v>16464000</v>
      </c>
      <c r="M5" s="27"/>
    </row>
    <row r="6" spans="1:13" ht="33" customHeight="1" x14ac:dyDescent="0.15">
      <c r="A6" s="28" t="s">
        <v>12</v>
      </c>
      <c r="B6" s="29" t="s">
        <v>12</v>
      </c>
      <c r="C6" s="29" t="s">
        <v>13</v>
      </c>
      <c r="D6" s="30">
        <f>'[1]센터 세입내역'!D5</f>
        <v>153784000</v>
      </c>
      <c r="E6" s="30">
        <f>'[1]센터 세입내역'!E5</f>
        <v>149980000</v>
      </c>
      <c r="F6" s="31">
        <f t="shared" si="0"/>
        <v>3804000</v>
      </c>
      <c r="G6" s="32" t="s">
        <v>14</v>
      </c>
      <c r="H6" s="22" t="s">
        <v>15</v>
      </c>
      <c r="I6" s="24"/>
      <c r="J6" s="25">
        <f>[1]센터세출내역!D5</f>
        <v>143435000</v>
      </c>
      <c r="K6" s="25">
        <f>[1]센터세출내역!E5</f>
        <v>140981000</v>
      </c>
      <c r="L6" s="31">
        <f>J6-K6</f>
        <v>2454000</v>
      </c>
      <c r="M6" s="33"/>
    </row>
    <row r="7" spans="1:13" ht="33" customHeight="1" x14ac:dyDescent="0.15">
      <c r="A7" s="34" t="s">
        <v>16</v>
      </c>
      <c r="B7" s="35" t="s">
        <v>17</v>
      </c>
      <c r="C7" s="20"/>
      <c r="D7" s="21">
        <f>'[1]센터 세입내역'!D11</f>
        <v>1320000</v>
      </c>
      <c r="E7" s="21">
        <f>'[1]센터 세입내역'!E11</f>
        <v>1320000</v>
      </c>
      <c r="F7" s="36">
        <f t="shared" si="0"/>
        <v>0</v>
      </c>
      <c r="G7" s="37"/>
      <c r="H7" s="32" t="s">
        <v>18</v>
      </c>
      <c r="I7" s="38" t="s">
        <v>19</v>
      </c>
      <c r="J7" s="25">
        <f>[1]센터세출내역!D6</f>
        <v>132880000</v>
      </c>
      <c r="K7" s="21">
        <f>[1]센터세출내역!E6</f>
        <v>133380000</v>
      </c>
      <c r="L7" s="31">
        <f t="shared" ref="L7:L12" si="1">J7-K7</f>
        <v>-500000</v>
      </c>
      <c r="M7" s="33"/>
    </row>
    <row r="8" spans="1:13" ht="33" customHeight="1" x14ac:dyDescent="0.15">
      <c r="A8" s="39"/>
      <c r="B8" s="40" t="s">
        <v>20</v>
      </c>
      <c r="C8" s="41" t="s">
        <v>21</v>
      </c>
      <c r="D8" s="21">
        <f>'[1]센터 세입내역'!D12</f>
        <v>1200000</v>
      </c>
      <c r="E8" s="21">
        <f>'[1]센터 세입내역'!E12</f>
        <v>1200000</v>
      </c>
      <c r="F8" s="36">
        <f t="shared" si="0"/>
        <v>0</v>
      </c>
      <c r="G8" s="37"/>
      <c r="H8" s="37"/>
      <c r="I8" s="38" t="s">
        <v>22</v>
      </c>
      <c r="J8" s="25">
        <f>[1]센터세출내역!D7</f>
        <v>96981000</v>
      </c>
      <c r="K8" s="21">
        <f>[1]센터세출내역!E7</f>
        <v>96522000</v>
      </c>
      <c r="L8" s="31">
        <f t="shared" si="1"/>
        <v>459000</v>
      </c>
      <c r="M8" s="33"/>
    </row>
    <row r="9" spans="1:13" ht="33" customHeight="1" x14ac:dyDescent="0.15">
      <c r="A9" s="42"/>
      <c r="B9" s="43"/>
      <c r="C9" s="41" t="s">
        <v>23</v>
      </c>
      <c r="D9" s="21">
        <f>'[1]센터 세입내역'!D13</f>
        <v>120000</v>
      </c>
      <c r="E9" s="21">
        <f>'[1]센터 세입내역'!E13</f>
        <v>120000</v>
      </c>
      <c r="F9" s="36">
        <f t="shared" si="0"/>
        <v>0</v>
      </c>
      <c r="G9" s="37"/>
      <c r="H9" s="37"/>
      <c r="I9" s="38" t="s">
        <v>24</v>
      </c>
      <c r="J9" s="44">
        <f>[1]센터세출내역!D13</f>
        <v>4322000</v>
      </c>
      <c r="K9" s="21">
        <f>[1]센터세출내역!E13</f>
        <v>4401000</v>
      </c>
      <c r="L9" s="31">
        <f t="shared" si="1"/>
        <v>-79000</v>
      </c>
      <c r="M9" s="33"/>
    </row>
    <row r="10" spans="1:13" ht="33" customHeight="1" x14ac:dyDescent="0.15">
      <c r="A10" s="34" t="s">
        <v>25</v>
      </c>
      <c r="B10" s="35" t="s">
        <v>17</v>
      </c>
      <c r="C10" s="20"/>
      <c r="D10" s="21">
        <f>'[1]센터 세입내역'!D14</f>
        <v>12500000</v>
      </c>
      <c r="E10" s="45">
        <f>'[1]센터 세입내역'!E14</f>
        <v>0</v>
      </c>
      <c r="F10" s="31">
        <f t="shared" si="0"/>
        <v>12500000</v>
      </c>
      <c r="G10" s="37"/>
      <c r="H10" s="37"/>
      <c r="I10" s="29" t="s">
        <v>26</v>
      </c>
      <c r="J10" s="44">
        <f>[1]센터세출내역!D16</f>
        <v>9600000</v>
      </c>
      <c r="K10" s="46">
        <f>[1]센터세출내역!E16</f>
        <v>9600000</v>
      </c>
      <c r="L10" s="36">
        <f t="shared" si="1"/>
        <v>0</v>
      </c>
      <c r="M10" s="27"/>
    </row>
    <row r="11" spans="1:13" ht="33" customHeight="1" x14ac:dyDescent="0.15">
      <c r="A11" s="39"/>
      <c r="B11" s="32" t="s">
        <v>27</v>
      </c>
      <c r="C11" s="47" t="s">
        <v>28</v>
      </c>
      <c r="D11" s="21">
        <f>'[1]센터 세입내역'!D15</f>
        <v>10000000</v>
      </c>
      <c r="E11" s="45">
        <f>'[1]센터 세입내역'!E15</f>
        <v>0</v>
      </c>
      <c r="F11" s="31">
        <f t="shared" si="0"/>
        <v>10000000</v>
      </c>
      <c r="G11" s="37"/>
      <c r="H11" s="37"/>
      <c r="I11" s="29" t="s">
        <v>29</v>
      </c>
      <c r="J11" s="44">
        <f>[1]센터세출내역!D17</f>
        <v>12000000</v>
      </c>
      <c r="K11" s="46">
        <f>[1]센터세출내역!E17</f>
        <v>12904800</v>
      </c>
      <c r="L11" s="31">
        <f t="shared" si="1"/>
        <v>-904800</v>
      </c>
      <c r="M11" s="27"/>
    </row>
    <row r="12" spans="1:13" ht="33" customHeight="1" x14ac:dyDescent="0.15">
      <c r="A12" s="42"/>
      <c r="B12" s="48"/>
      <c r="C12" s="49" t="s">
        <v>30</v>
      </c>
      <c r="D12" s="46">
        <f>'[1]센터 세입내역'!D16</f>
        <v>2500000</v>
      </c>
      <c r="E12" s="45">
        <f>'[1]센터 세입내역'!E16</f>
        <v>0</v>
      </c>
      <c r="F12" s="31">
        <f t="shared" si="0"/>
        <v>2500000</v>
      </c>
      <c r="G12" s="37"/>
      <c r="H12" s="48"/>
      <c r="I12" s="29" t="s">
        <v>31</v>
      </c>
      <c r="J12" s="44">
        <f>[1]센터세출내역!D18</f>
        <v>9977000</v>
      </c>
      <c r="K12" s="46">
        <f>[1]센터세출내역!E18</f>
        <v>9952200</v>
      </c>
      <c r="L12" s="31">
        <f t="shared" si="1"/>
        <v>24800</v>
      </c>
      <c r="M12" s="27"/>
    </row>
    <row r="13" spans="1:13" ht="33" customHeight="1" x14ac:dyDescent="0.15">
      <c r="A13" s="50" t="s">
        <v>32</v>
      </c>
      <c r="B13" s="22" t="s">
        <v>17</v>
      </c>
      <c r="C13" s="24"/>
      <c r="D13" s="21">
        <f>'[1]센터 세입내역'!D17</f>
        <v>4754000</v>
      </c>
      <c r="E13" s="21">
        <f>'[1]센터 세입내역'!E17</f>
        <v>4592740</v>
      </c>
      <c r="F13" s="31">
        <f t="shared" si="0"/>
        <v>161260</v>
      </c>
      <c r="G13" s="37"/>
      <c r="H13" s="32" t="s">
        <v>33</v>
      </c>
      <c r="I13" s="29" t="s">
        <v>34</v>
      </c>
      <c r="J13" s="44">
        <f>[1]센터세출내역!D28</f>
        <v>200000</v>
      </c>
      <c r="K13" s="46">
        <f>[1]센터세출내역!E28</f>
        <v>200000</v>
      </c>
      <c r="L13" s="36">
        <f>J13-K13</f>
        <v>0</v>
      </c>
      <c r="M13" s="33"/>
    </row>
    <row r="14" spans="1:13" ht="29.25" customHeight="1" x14ac:dyDescent="0.15">
      <c r="A14" s="51"/>
      <c r="B14" s="32" t="s">
        <v>32</v>
      </c>
      <c r="C14" s="38" t="s">
        <v>35</v>
      </c>
      <c r="D14" s="21">
        <f>'[1]센터 세입내역'!D18</f>
        <v>542000</v>
      </c>
      <c r="E14" s="21">
        <f>'[1]센터 세입내역'!E18</f>
        <v>541933</v>
      </c>
      <c r="F14" s="36">
        <v>0</v>
      </c>
      <c r="G14" s="37"/>
      <c r="H14" s="48"/>
      <c r="I14" s="29" t="s">
        <v>36</v>
      </c>
      <c r="J14" s="44">
        <f>[1]센터세출내역!D29</f>
        <v>200000</v>
      </c>
      <c r="K14" s="46">
        <f>[1]센터세출내역!E29</f>
        <v>200000</v>
      </c>
      <c r="L14" s="36">
        <f>J14-K14</f>
        <v>0</v>
      </c>
      <c r="M14" s="33"/>
    </row>
    <row r="15" spans="1:13" ht="33" customHeight="1" x14ac:dyDescent="0.15">
      <c r="A15" s="52"/>
      <c r="B15" s="48"/>
      <c r="C15" s="38" t="s">
        <v>37</v>
      </c>
      <c r="D15" s="21">
        <f>'[1]센터 세입내역'!D21</f>
        <v>4212000</v>
      </c>
      <c r="E15" s="21">
        <f>'[1]센터 세입내역'!E21</f>
        <v>4050807</v>
      </c>
      <c r="F15" s="31">
        <f>D15-E15</f>
        <v>161193</v>
      </c>
      <c r="G15" s="37"/>
      <c r="H15" s="32" t="s">
        <v>38</v>
      </c>
      <c r="I15" s="38" t="s">
        <v>19</v>
      </c>
      <c r="J15" s="25">
        <f>[1]센터세출내역!D32</f>
        <v>10355000</v>
      </c>
      <c r="K15" s="21">
        <f>[1]센터세출내역!E32</f>
        <v>7401000</v>
      </c>
      <c r="L15" s="31">
        <f t="shared" ref="L15:L20" si="2">J15-K15</f>
        <v>2954000</v>
      </c>
      <c r="M15" s="33"/>
    </row>
    <row r="16" spans="1:13" ht="33" customHeight="1" x14ac:dyDescent="0.15">
      <c r="A16" s="50" t="s">
        <v>39</v>
      </c>
      <c r="B16" s="22" t="s">
        <v>17</v>
      </c>
      <c r="C16" s="24"/>
      <c r="D16" s="21">
        <f>'[1]센터 세입내역'!D22</f>
        <v>305000</v>
      </c>
      <c r="E16" s="21">
        <f>'[1]센터 세입내역'!E22</f>
        <v>306000</v>
      </c>
      <c r="F16" s="31">
        <f>D16-E16</f>
        <v>-1000</v>
      </c>
      <c r="G16" s="37"/>
      <c r="H16" s="37"/>
      <c r="I16" s="38" t="s">
        <v>40</v>
      </c>
      <c r="J16" s="25">
        <f>[1]센터세출내역!D33</f>
        <v>354000</v>
      </c>
      <c r="K16" s="21">
        <f>[1]센터세출내역!E33</f>
        <v>60000</v>
      </c>
      <c r="L16" s="31">
        <f t="shared" si="2"/>
        <v>294000</v>
      </c>
      <c r="M16" s="33"/>
    </row>
    <row r="17" spans="1:13" ht="33" customHeight="1" x14ac:dyDescent="0.15">
      <c r="A17" s="51"/>
      <c r="B17" s="32" t="s">
        <v>39</v>
      </c>
      <c r="C17" s="38" t="s">
        <v>41</v>
      </c>
      <c r="D17" s="21">
        <f>'[1]센터 세입내역'!D23</f>
        <v>5000</v>
      </c>
      <c r="E17" s="21">
        <f>'[1]센터 세입내역'!E23</f>
        <v>6000</v>
      </c>
      <c r="F17" s="31">
        <f>D17-E17</f>
        <v>-1000</v>
      </c>
      <c r="G17" s="37"/>
      <c r="H17" s="37"/>
      <c r="I17" s="38" t="s">
        <v>42</v>
      </c>
      <c r="J17" s="25">
        <f>[1]센터세출내역!D34</f>
        <v>2274000</v>
      </c>
      <c r="K17" s="21">
        <f>[1]센터세출내역!E34</f>
        <v>2024000</v>
      </c>
      <c r="L17" s="31">
        <f t="shared" si="2"/>
        <v>250000</v>
      </c>
      <c r="M17" s="33"/>
    </row>
    <row r="18" spans="1:13" ht="33" customHeight="1" x14ac:dyDescent="0.15">
      <c r="A18" s="52"/>
      <c r="B18" s="48"/>
      <c r="C18" s="38" t="s">
        <v>43</v>
      </c>
      <c r="D18" s="21">
        <f>'[1]센터 세입내역'!D24</f>
        <v>300000</v>
      </c>
      <c r="E18" s="21">
        <f>'[1]센터 세입내역'!E24</f>
        <v>300000</v>
      </c>
      <c r="F18" s="53">
        <f>D18-E18</f>
        <v>0</v>
      </c>
      <c r="G18" s="37"/>
      <c r="H18" s="37"/>
      <c r="I18" s="38" t="s">
        <v>44</v>
      </c>
      <c r="J18" s="25">
        <f>[1]센터세출내역!D44</f>
        <v>3977000</v>
      </c>
      <c r="K18" s="21">
        <f>[1]센터세출내역!E44</f>
        <v>2777000</v>
      </c>
      <c r="L18" s="31">
        <f t="shared" si="2"/>
        <v>1200000</v>
      </c>
      <c r="M18" s="33"/>
    </row>
    <row r="19" spans="1:13" ht="33" customHeight="1" x14ac:dyDescent="0.15">
      <c r="A19" s="54"/>
      <c r="B19" s="55"/>
      <c r="C19" s="55"/>
      <c r="D19" s="56"/>
      <c r="E19" s="56"/>
      <c r="F19" s="56"/>
      <c r="G19" s="37"/>
      <c r="H19" s="37"/>
      <c r="I19" s="38" t="s">
        <v>45</v>
      </c>
      <c r="J19" s="25">
        <f>[1]센터세출내역!D49</f>
        <v>2290000</v>
      </c>
      <c r="K19" s="21">
        <f>[1]센터세출내역!E49</f>
        <v>1280000</v>
      </c>
      <c r="L19" s="31">
        <f t="shared" si="2"/>
        <v>1010000</v>
      </c>
      <c r="M19" s="33"/>
    </row>
    <row r="20" spans="1:13" ht="33" customHeight="1" x14ac:dyDescent="0.15">
      <c r="A20" s="54"/>
      <c r="B20" s="55"/>
      <c r="C20" s="55"/>
      <c r="D20" s="56"/>
      <c r="E20" s="56"/>
      <c r="F20" s="56"/>
      <c r="G20" s="48"/>
      <c r="H20" s="48"/>
      <c r="I20" s="38" t="s">
        <v>46</v>
      </c>
      <c r="J20" s="25">
        <f>[1]센터세출내역!D56</f>
        <v>1460000</v>
      </c>
      <c r="K20" s="21">
        <f>[1]센터세출내역!E56</f>
        <v>1260000</v>
      </c>
      <c r="L20" s="31">
        <f t="shared" si="2"/>
        <v>200000</v>
      </c>
      <c r="M20" s="33"/>
    </row>
    <row r="21" spans="1:13" ht="33" customHeight="1" x14ac:dyDescent="0.15">
      <c r="A21" s="54"/>
      <c r="B21" s="55"/>
      <c r="C21" s="55"/>
      <c r="D21" s="56"/>
      <c r="E21" s="56"/>
      <c r="F21" s="56"/>
      <c r="G21" s="57" t="s">
        <v>47</v>
      </c>
      <c r="H21" s="22" t="s">
        <v>48</v>
      </c>
      <c r="I21" s="24"/>
      <c r="J21" s="21">
        <f>[1]센터세출내역!D63</f>
        <v>20690000</v>
      </c>
      <c r="K21" s="21">
        <f>[1]센터세출내역!E63</f>
        <v>15212000</v>
      </c>
      <c r="L21" s="31">
        <f>J21-K21</f>
        <v>5478000</v>
      </c>
      <c r="M21" s="33"/>
    </row>
    <row r="22" spans="1:13" ht="33" customHeight="1" x14ac:dyDescent="0.15">
      <c r="A22" s="54"/>
      <c r="B22" s="55"/>
      <c r="C22" s="55"/>
      <c r="D22" s="56"/>
      <c r="E22" s="56"/>
      <c r="F22" s="56"/>
      <c r="G22" s="58"/>
      <c r="H22" s="32" t="s">
        <v>47</v>
      </c>
      <c r="I22" s="38" t="s">
        <v>19</v>
      </c>
      <c r="J22" s="46">
        <f>[1]센터세출내역!D64</f>
        <v>20690000</v>
      </c>
      <c r="K22" s="46">
        <f>[1]센터세출내역!E64</f>
        <v>15212000</v>
      </c>
      <c r="L22" s="31">
        <f>J22-K22</f>
        <v>5478000</v>
      </c>
      <c r="M22" s="33"/>
    </row>
    <row r="23" spans="1:13" ht="29.25" customHeight="1" x14ac:dyDescent="0.15">
      <c r="A23" s="54"/>
      <c r="B23" s="55"/>
      <c r="C23" s="55"/>
      <c r="D23" s="56"/>
      <c r="E23" s="56"/>
      <c r="F23" s="56"/>
      <c r="G23" s="58"/>
      <c r="H23" s="37"/>
      <c r="I23" s="29" t="s">
        <v>49</v>
      </c>
      <c r="J23" s="46">
        <f>[1]센터세출내역!D65</f>
        <v>1008000</v>
      </c>
      <c r="K23" s="46">
        <f>[1]센터세출내역!E65</f>
        <v>470000</v>
      </c>
      <c r="L23" s="31">
        <f>J23-K23</f>
        <v>538000</v>
      </c>
      <c r="M23" s="27"/>
    </row>
    <row r="24" spans="1:13" ht="32.25" customHeight="1" x14ac:dyDescent="0.15">
      <c r="A24" s="54"/>
      <c r="B24" s="55"/>
      <c r="C24" s="55"/>
      <c r="D24" s="56"/>
      <c r="E24" s="56"/>
      <c r="F24" s="56"/>
      <c r="G24" s="58"/>
      <c r="H24" s="37"/>
      <c r="I24" s="29" t="s">
        <v>50</v>
      </c>
      <c r="J24" s="46">
        <f>[1]센터세출내역!D72</f>
        <v>12732000</v>
      </c>
      <c r="K24" s="46">
        <f>[1]센터세출내역!E72</f>
        <v>10232000</v>
      </c>
      <c r="L24" s="31">
        <f t="shared" ref="L24" si="3">J24-K24</f>
        <v>2500000</v>
      </c>
      <c r="M24" s="27"/>
    </row>
    <row r="25" spans="1:13" ht="30" customHeight="1" x14ac:dyDescent="0.15">
      <c r="A25" s="54"/>
      <c r="B25" s="55"/>
      <c r="C25" s="55"/>
      <c r="D25" s="56"/>
      <c r="E25" s="56"/>
      <c r="F25" s="56"/>
      <c r="G25" s="58"/>
      <c r="H25" s="37"/>
      <c r="I25" s="29" t="s">
        <v>51</v>
      </c>
      <c r="J25" s="46">
        <f>[1]센터세출내역!D88</f>
        <v>150000</v>
      </c>
      <c r="K25" s="46">
        <f>[1]센터세출내역!E88</f>
        <v>150000</v>
      </c>
      <c r="L25" s="36">
        <f>J25-K25</f>
        <v>0</v>
      </c>
      <c r="M25" s="27"/>
    </row>
    <row r="26" spans="1:13" ht="33" customHeight="1" x14ac:dyDescent="0.15">
      <c r="A26" s="54"/>
      <c r="B26" s="55"/>
      <c r="C26" s="55"/>
      <c r="D26" s="56"/>
      <c r="E26" s="56"/>
      <c r="F26" s="59"/>
      <c r="G26" s="60"/>
      <c r="H26" s="48"/>
      <c r="I26" s="38" t="s">
        <v>52</v>
      </c>
      <c r="J26" s="46">
        <f>[1]센터세출내역!D91</f>
        <v>6800000</v>
      </c>
      <c r="K26" s="46">
        <f>[1]센터세출내역!E91</f>
        <v>4360000</v>
      </c>
      <c r="L26" s="31">
        <f>J26-K26</f>
        <v>2440000</v>
      </c>
      <c r="M26" s="27"/>
    </row>
    <row r="27" spans="1:13" ht="33" customHeight="1" x14ac:dyDescent="0.15">
      <c r="A27" s="54"/>
      <c r="B27" s="55"/>
      <c r="C27" s="55"/>
      <c r="D27" s="56"/>
      <c r="E27" s="56"/>
      <c r="F27" s="56"/>
      <c r="G27" s="61" t="s">
        <v>53</v>
      </c>
      <c r="H27" s="38" t="s">
        <v>53</v>
      </c>
      <c r="I27" s="29" t="s">
        <v>53</v>
      </c>
      <c r="J27" s="46">
        <f>[1]센터세출내역!D101</f>
        <v>6000</v>
      </c>
      <c r="K27" s="46">
        <f>[1]센터세출내역!E101</f>
        <v>6000</v>
      </c>
      <c r="L27" s="36">
        <f>J27-K27</f>
        <v>0</v>
      </c>
      <c r="M27" s="27"/>
    </row>
    <row r="28" spans="1:13" ht="33" customHeight="1" thickBot="1" x14ac:dyDescent="0.2">
      <c r="A28" s="62"/>
      <c r="B28" s="63"/>
      <c r="C28" s="63"/>
      <c r="D28" s="64"/>
      <c r="E28" s="64"/>
      <c r="F28" s="65"/>
      <c r="G28" s="66" t="s">
        <v>54</v>
      </c>
      <c r="H28" s="66" t="s">
        <v>54</v>
      </c>
      <c r="I28" s="67" t="s">
        <v>55</v>
      </c>
      <c r="J28" s="68">
        <f>[1]센터세출내역!D102</f>
        <v>8532000</v>
      </c>
      <c r="K28" s="69">
        <f>[1]센터세출내역!E102</f>
        <v>0</v>
      </c>
      <c r="L28" s="31">
        <f>J28-K28</f>
        <v>8532000</v>
      </c>
      <c r="M28" s="27"/>
    </row>
    <row r="30" spans="1:13" ht="24.75" customHeight="1" x14ac:dyDescent="0.15"/>
    <row r="31" spans="1:13" ht="24.75" customHeight="1" x14ac:dyDescent="0.15"/>
    <row r="32" spans="1:13" ht="24.75" customHeight="1" x14ac:dyDescent="0.15"/>
    <row r="33" ht="24.75" customHeight="1" x14ac:dyDescent="0.15"/>
    <row r="34" ht="24.75" customHeight="1" x14ac:dyDescent="0.15"/>
    <row r="35" ht="24.75" customHeight="1" x14ac:dyDescent="0.15"/>
    <row r="36" ht="24.75" customHeight="1" x14ac:dyDescent="0.15"/>
    <row r="37" ht="24.75" customHeight="1" x14ac:dyDescent="0.15"/>
    <row r="38" ht="24.75" customHeight="1" x14ac:dyDescent="0.15"/>
    <row r="39" ht="24.75" customHeight="1" x14ac:dyDescent="0.15"/>
    <row r="40" ht="24.75" customHeight="1" x14ac:dyDescent="0.15"/>
    <row r="41" ht="24.75" customHeight="1" x14ac:dyDescent="0.15"/>
    <row r="42" ht="24.75" customHeight="1" x14ac:dyDescent="0.15"/>
    <row r="43" ht="24.75" customHeight="1" x14ac:dyDescent="0.15"/>
    <row r="44" ht="24.75" customHeight="1" x14ac:dyDescent="0.15"/>
    <row r="45" ht="24.75" customHeight="1" x14ac:dyDescent="0.15"/>
    <row r="46" ht="24.75" customHeight="1" x14ac:dyDescent="0.15"/>
    <row r="47" ht="24.75" customHeight="1" x14ac:dyDescent="0.15"/>
    <row r="48" ht="24.75" customHeight="1" x14ac:dyDescent="0.15"/>
    <row r="49" spans="6:6" ht="24.75" customHeight="1" x14ac:dyDescent="0.15"/>
    <row r="50" spans="6:6" ht="21.75" customHeight="1" x14ac:dyDescent="0.15"/>
    <row r="51" spans="6:6" ht="21.75" customHeight="1" x14ac:dyDescent="0.15"/>
    <row r="52" spans="6:6" ht="21.75" customHeight="1" x14ac:dyDescent="0.15">
      <c r="F52" s="71">
        <f>D52-E52</f>
        <v>0</v>
      </c>
    </row>
    <row r="67" spans="11:14" x14ac:dyDescent="0.15">
      <c r="K67" s="27">
        <v>950000</v>
      </c>
      <c r="N67">
        <v>2</v>
      </c>
    </row>
    <row r="80" spans="11:14" x14ac:dyDescent="0.15">
      <c r="K80" s="27">
        <v>1000000</v>
      </c>
    </row>
    <row r="81" spans="7:11" x14ac:dyDescent="0.15">
      <c r="K81" s="27">
        <v>700000</v>
      </c>
    </row>
    <row r="82" spans="7:11" x14ac:dyDescent="0.15">
      <c r="K82" s="27">
        <v>1000000</v>
      </c>
    </row>
    <row r="89" spans="7:11" x14ac:dyDescent="0.15">
      <c r="G89" t="s">
        <v>56</v>
      </c>
      <c r="K89" s="27">
        <v>100000</v>
      </c>
    </row>
    <row r="248" ht="11.25" customHeight="1" x14ac:dyDescent="0.15"/>
  </sheetData>
  <mergeCells count="27">
    <mergeCell ref="G21:G26"/>
    <mergeCell ref="H21:I21"/>
    <mergeCell ref="H22:H26"/>
    <mergeCell ref="B13:C13"/>
    <mergeCell ref="H13:H14"/>
    <mergeCell ref="B14:B15"/>
    <mergeCell ref="H15:H20"/>
    <mergeCell ref="A16:A18"/>
    <mergeCell ref="B16:C16"/>
    <mergeCell ref="B17:B18"/>
    <mergeCell ref="G6:G20"/>
    <mergeCell ref="H6:I6"/>
    <mergeCell ref="A7:A9"/>
    <mergeCell ref="B7:C7"/>
    <mergeCell ref="H7:H12"/>
    <mergeCell ref="B8:B9"/>
    <mergeCell ref="A10:A12"/>
    <mergeCell ref="B10:C10"/>
    <mergeCell ref="B11:B12"/>
    <mergeCell ref="A13:A15"/>
    <mergeCell ref="A1:L1"/>
    <mergeCell ref="A2:E2"/>
    <mergeCell ref="K2:L2"/>
    <mergeCell ref="A3:F3"/>
    <mergeCell ref="G3:L3"/>
    <mergeCell ref="A5:C5"/>
    <mergeCell ref="G5:I5"/>
  </mergeCells>
  <phoneticPr fontId="3" type="noConversion"/>
  <printOptions horizontalCentered="1"/>
  <pageMargins left="0.11811023622047245" right="0.11811023622047245" top="0.59055118110236227" bottom="0.6692913385826772" header="0.47244094488188981" footer="0"/>
  <pageSetup paperSize="9" scale="83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센터 세입세출 총괄</vt:lpstr>
      <vt:lpstr>'센터 세입세출 총괄'!Print_Area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민경 장</dc:creator>
  <cp:lastModifiedBy>민경 장</cp:lastModifiedBy>
  <dcterms:created xsi:type="dcterms:W3CDTF">2025-03-27T00:14:23Z</dcterms:created>
  <dcterms:modified xsi:type="dcterms:W3CDTF">2025-03-27T00:15:07Z</dcterms:modified>
</cp:coreProperties>
</file>